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80" windowHeight="4305" tabRatio="602" activeTab="4"/>
  </bookViews>
  <sheets>
    <sheet name="P&amp;L" sheetId="1" r:id="rId1"/>
    <sheet name="B.Sheet" sheetId="2" r:id="rId2"/>
    <sheet name="Equity" sheetId="3" r:id="rId3"/>
    <sheet name="C.Flow" sheetId="4" r:id="rId4"/>
    <sheet name="Note" sheetId="5" r:id="rId5"/>
  </sheets>
  <definedNames>
    <definedName name="_xlnm.Print_Area" localSheetId="4">'Note'!$A$1:$K$272</definedName>
  </definedNames>
  <calcPr fullCalcOnLoad="1"/>
</workbook>
</file>

<file path=xl/sharedStrings.xml><?xml version="1.0" encoding="utf-8"?>
<sst xmlns="http://schemas.openxmlformats.org/spreadsheetml/2006/main" count="424" uniqueCount="322">
  <si>
    <t>YLI HOLDINGS BERHAD</t>
  </si>
  <si>
    <t>RM'000</t>
  </si>
  <si>
    <t>Finance cost</t>
  </si>
  <si>
    <t xml:space="preserve">YLI HOLDINGS BERHAD  </t>
  </si>
  <si>
    <t>3 months ended</t>
  </si>
  <si>
    <t>Expenses excluding finance cost and tax</t>
  </si>
  <si>
    <t>Other operating income</t>
  </si>
  <si>
    <t>Profit from operations</t>
  </si>
  <si>
    <t>Profit from ordinary activities before tax</t>
  </si>
  <si>
    <t>Tax</t>
  </si>
  <si>
    <t>-</t>
  </si>
  <si>
    <t>Profit from ordinary activities after tax</t>
  </si>
  <si>
    <t>Minority interest</t>
  </si>
  <si>
    <t>Net profit for the period</t>
  </si>
  <si>
    <t>Earnings per share :</t>
  </si>
  <si>
    <t>sen</t>
  </si>
  <si>
    <t>basic</t>
  </si>
  <si>
    <t>(The Condensed Consolidated Income Statements should be read in conjunction with the Annual Financial Report</t>
  </si>
  <si>
    <t xml:space="preserve">AS AT </t>
  </si>
  <si>
    <t>AS AT</t>
  </si>
  <si>
    <t>Property, plant and equipment</t>
  </si>
  <si>
    <t>Current assets</t>
  </si>
  <si>
    <t>Tax recoverable</t>
  </si>
  <si>
    <t>Inventories</t>
  </si>
  <si>
    <t>Provision for taxation</t>
  </si>
  <si>
    <t>Net current assets</t>
  </si>
  <si>
    <t>Share capital</t>
  </si>
  <si>
    <t>Share premium</t>
  </si>
  <si>
    <t>Deferred taxation</t>
  </si>
  <si>
    <t>Non current assets</t>
  </si>
  <si>
    <t>Less: Current liabilities</t>
  </si>
  <si>
    <t>Less: Non current liabilities</t>
  </si>
  <si>
    <t>Capital and reserves</t>
  </si>
  <si>
    <t>(The Condensed Consolidated Balance Sheet should be read in conjunction with the Annual</t>
  </si>
  <si>
    <t>RM</t>
  </si>
  <si>
    <t>Interest received</t>
  </si>
  <si>
    <t>Net proceeds from issuance of share capital</t>
  </si>
  <si>
    <t xml:space="preserve">YLI HOLDINGS BERHAD </t>
  </si>
  <si>
    <t>ISSUED AND FULLY PAID</t>
  </si>
  <si>
    <t xml:space="preserve">ORDINARY SHARES OF </t>
  </si>
  <si>
    <t>NON-</t>
  </si>
  <si>
    <t>RM1 EACH</t>
  </si>
  <si>
    <t>DISTRIBUTABLE</t>
  </si>
  <si>
    <t>Share</t>
  </si>
  <si>
    <t>Revaluation</t>
  </si>
  <si>
    <t>Number</t>
  </si>
  <si>
    <t>Nominal</t>
  </si>
  <si>
    <t>and other</t>
  </si>
  <si>
    <t>Retained</t>
  </si>
  <si>
    <t>of shares</t>
  </si>
  <si>
    <t>value</t>
  </si>
  <si>
    <t>premium</t>
  </si>
  <si>
    <t>earnings</t>
  </si>
  <si>
    <t>Total</t>
  </si>
  <si>
    <t>exercise of Share option</t>
  </si>
  <si>
    <t>Revenue</t>
  </si>
  <si>
    <t>Notes to the Financial Information</t>
  </si>
  <si>
    <t>Basis of preparation</t>
  </si>
  <si>
    <t>Segmental reporting</t>
  </si>
  <si>
    <t>Group</t>
  </si>
  <si>
    <t>3.</t>
  </si>
  <si>
    <t>Seasonality and cyclicality of interim operations</t>
  </si>
  <si>
    <t>The Group operations were not significantly affected by any unusual seasonality or cyclicality factors.</t>
  </si>
  <si>
    <t>4.</t>
  </si>
  <si>
    <t>5.</t>
  </si>
  <si>
    <t>6.</t>
  </si>
  <si>
    <t>In respect of current period:</t>
  </si>
  <si>
    <t>-   income tax</t>
  </si>
  <si>
    <t>-   deferred tax</t>
  </si>
  <si>
    <t>In respect of prior years:</t>
  </si>
  <si>
    <t>7.</t>
  </si>
  <si>
    <t>Earnings per share</t>
  </si>
  <si>
    <t>Net profit for the period    (RM'000)</t>
  </si>
  <si>
    <t>Weighted average number of</t>
  </si>
  <si>
    <t xml:space="preserve">   ordinary shares in issue    ('000)</t>
  </si>
  <si>
    <t>Basic earnings per share</t>
  </si>
  <si>
    <t>8.</t>
  </si>
  <si>
    <t>Carrying amount of revalued assets - Property, plant and equipment</t>
  </si>
  <si>
    <t>9.</t>
  </si>
  <si>
    <t>10.</t>
  </si>
  <si>
    <t>11.</t>
  </si>
  <si>
    <t>Current</t>
  </si>
  <si>
    <t>12.</t>
  </si>
  <si>
    <t>Debt and Equity Securities</t>
  </si>
  <si>
    <t>13.</t>
  </si>
  <si>
    <t>Changes in the Composition of the Company</t>
  </si>
  <si>
    <t>14.</t>
  </si>
  <si>
    <t>Status of Corporate Proposals</t>
  </si>
  <si>
    <t>15.</t>
  </si>
  <si>
    <t>Analysed as follows:</t>
  </si>
  <si>
    <t>-   Property, plant and equipment</t>
  </si>
  <si>
    <t>16.</t>
  </si>
  <si>
    <t>17.</t>
  </si>
  <si>
    <t>Financial Instruments with Off Balance Sheet Risk</t>
  </si>
  <si>
    <t>There were no financial instruments with off balance sheet risk as at the date of this report.</t>
  </si>
  <si>
    <t>18.</t>
  </si>
  <si>
    <t>Material Litigation</t>
  </si>
  <si>
    <t>There were no material litigation at the date of this report.</t>
  </si>
  <si>
    <t>19.</t>
  </si>
  <si>
    <t>Material Changes in Quarterly Results as Compared with the Preceding Quarter</t>
  </si>
  <si>
    <t>Preceding</t>
  </si>
  <si>
    <t>Quarter</t>
  </si>
  <si>
    <t>Consolidated Profit before taxation</t>
  </si>
  <si>
    <t>Consolidated Profit after taxation</t>
  </si>
  <si>
    <t>20.</t>
  </si>
  <si>
    <t>Performance</t>
  </si>
  <si>
    <t>21.</t>
  </si>
  <si>
    <t>Significant post balance sheet event</t>
  </si>
  <si>
    <t>Future Prospects</t>
  </si>
  <si>
    <t>23.</t>
  </si>
  <si>
    <t>Profit Forecast or Profit Guarantee</t>
  </si>
  <si>
    <t>24.</t>
  </si>
  <si>
    <t>Dividends</t>
  </si>
  <si>
    <t>By Order of the Board</t>
  </si>
  <si>
    <t>MOLLY GUNN CHIT GEOK</t>
  </si>
  <si>
    <t>Secretary</t>
  </si>
  <si>
    <t>2.</t>
  </si>
  <si>
    <t>1.</t>
  </si>
  <si>
    <t>Capital Commitment</t>
  </si>
  <si>
    <t>Related Party Transactions</t>
  </si>
  <si>
    <t>(i)</t>
  </si>
  <si>
    <t>Significant related party balances</t>
  </si>
  <si>
    <t>Company</t>
  </si>
  <si>
    <t>6 months</t>
  </si>
  <si>
    <t>30.09.2002</t>
  </si>
  <si>
    <t>Amounts due from subsidiary companies (non-trade)</t>
  </si>
  <si>
    <t>-  Yew Lean Foundry &amp; Co. Sdn. Bhd.</t>
  </si>
  <si>
    <t>-  Yew Li Foundry &amp; Co. Sdn. Bhd.</t>
  </si>
  <si>
    <t>-  Logam Utara (M) Sdn. Bhd.</t>
  </si>
  <si>
    <t>-  Zhangzhou YLI Electro-Metallurgy Co. Ltd.</t>
  </si>
  <si>
    <t>25.</t>
  </si>
  <si>
    <t>Trade and other receivables</t>
  </si>
  <si>
    <t>Trade and other payables</t>
  </si>
  <si>
    <t>Revaluation and other reserves</t>
  </si>
  <si>
    <t>Retained earnings</t>
  </si>
  <si>
    <t>'000</t>
  </si>
  <si>
    <t>Changes in Contingent Liabilities</t>
  </si>
  <si>
    <t>Not applicable as no profit forecast was required.</t>
  </si>
  <si>
    <t>Company No. 367249 A</t>
  </si>
  <si>
    <t>CONDENSED CONSOLIDATED INCOME STATEMENTS (UNAUDITED)</t>
  </si>
  <si>
    <t>Condensed Consolidated Statement of Changes in Equity (Unaudited)</t>
  </si>
  <si>
    <t>Disclosure of audit report qualification and status of matters raised</t>
  </si>
  <si>
    <t>There was no qualification in the audit report of the preceding annual financial statements.</t>
  </si>
  <si>
    <t>26.</t>
  </si>
  <si>
    <t xml:space="preserve">(The Condensed Consolidated Cash Flow Statements should be read in conjunction with the </t>
  </si>
  <si>
    <t xml:space="preserve">(The Condensed Consolidated Statement of Changes in Equity should be read in conjunction with the Annual </t>
  </si>
  <si>
    <t>Cash and cash equivalents :-</t>
  </si>
  <si>
    <t>0</t>
  </si>
  <si>
    <t xml:space="preserve">      0</t>
  </si>
  <si>
    <t>Short term borrowing</t>
  </si>
  <si>
    <t>Bank and cash balances</t>
  </si>
  <si>
    <t>Fixed deposits with financial institutions</t>
  </si>
  <si>
    <t>Changes in Estimates Amounts</t>
  </si>
  <si>
    <t>There is no disclosure of segmental information as the Group operates principally within one industry.</t>
  </si>
  <si>
    <t>The valuations of land and buildings have been brought forward, without amendment from the previous annual</t>
  </si>
  <si>
    <t>Bank borrowing</t>
  </si>
  <si>
    <t>27.</t>
  </si>
  <si>
    <t>Interest paid</t>
  </si>
  <si>
    <t>CONDENSED CONSOLIDATED BALANCE SHEET (UNAUDITED)</t>
  </si>
  <si>
    <t>Dividend Proposed</t>
  </si>
  <si>
    <t>reserves</t>
  </si>
  <si>
    <t>Not applicable as there was no related party transaction.</t>
  </si>
  <si>
    <t>(ii)</t>
  </si>
  <si>
    <t>Unquoted investment and/or properties</t>
  </si>
  <si>
    <t>28.</t>
  </si>
  <si>
    <t>Marketable Securities</t>
  </si>
  <si>
    <t>At cost</t>
  </si>
  <si>
    <t>At book value</t>
  </si>
  <si>
    <t>At market value</t>
  </si>
  <si>
    <t>Tax expense</t>
  </si>
  <si>
    <t>Current Quarter</t>
  </si>
  <si>
    <t>Year To Date</t>
  </si>
  <si>
    <t>Unusual Items</t>
  </si>
  <si>
    <t>There were no material unusual items for the current financial year to date.</t>
  </si>
  <si>
    <t>Net tangible assets per share (RM)</t>
  </si>
  <si>
    <t>There were no corporate proposals announced but not completed as at the date of issue of this report.</t>
  </si>
  <si>
    <t>To the date of this report, there were no material events subsequent to the financial period which have not been</t>
  </si>
  <si>
    <t>reflected in the financial statements.</t>
  </si>
  <si>
    <t>Reconciliation of effective tax is as follows :-</t>
  </si>
  <si>
    <t>Jointly controlled entity</t>
  </si>
  <si>
    <t>Share of results of jointly controlled entity</t>
  </si>
  <si>
    <t>Profit from ordinary activities</t>
  </si>
  <si>
    <t>before taxation</t>
  </si>
  <si>
    <t xml:space="preserve">Tax calculated at the Malaysian </t>
  </si>
  <si>
    <t xml:space="preserve">  tax rate of 28%</t>
  </si>
  <si>
    <t xml:space="preserve">Tax effect of expenses not </t>
  </si>
  <si>
    <t xml:space="preserve">  deducted for tax purposes</t>
  </si>
  <si>
    <t>Tax effect of income not subject</t>
  </si>
  <si>
    <t xml:space="preserve">  to tax</t>
  </si>
  <si>
    <t xml:space="preserve">Tax effect of utilisation of </t>
  </si>
  <si>
    <t xml:space="preserve">  reinvestment allowances</t>
  </si>
  <si>
    <t>Difference in tax rate for the first</t>
  </si>
  <si>
    <t xml:space="preserve">  of prior financial year</t>
  </si>
  <si>
    <t xml:space="preserve">  -  current taxation</t>
  </si>
  <si>
    <t xml:space="preserve">  -  deferred taxation</t>
  </si>
  <si>
    <t>Advances to a jointly controlled entity</t>
  </si>
  <si>
    <t>Repayment of short term borrowings</t>
  </si>
  <si>
    <t>Dividends paid</t>
  </si>
  <si>
    <t>Dividend for the financial year</t>
  </si>
  <si>
    <t>Issue of share -</t>
  </si>
  <si>
    <t>(Over)/under provision in respect</t>
  </si>
  <si>
    <t>Share of results of jointly controlled entity (refer note 15)</t>
  </si>
  <si>
    <t>Balance As At 1 April 2004</t>
  </si>
  <si>
    <t xml:space="preserve">  subsidiary</t>
  </si>
  <si>
    <t>Tax effect of current year tax loss</t>
  </si>
  <si>
    <t xml:space="preserve">  not recognised</t>
  </si>
  <si>
    <t>There were no purchase or disposal of quoted securities for the period under review.</t>
  </si>
  <si>
    <t>The significant accounting policies and methods of computation adopted for the interim financial report are</t>
  </si>
  <si>
    <t xml:space="preserve">Financial Reporting and paragraph 9.22 of the Bursa Malaysia Securities Berhad Listing Requirements, and </t>
  </si>
  <si>
    <t xml:space="preserve">  RM500,000 of taxable income</t>
  </si>
  <si>
    <t xml:space="preserve">  for Malaysian subsidiaries</t>
  </si>
  <si>
    <t>Analysed as follows :-</t>
  </si>
  <si>
    <t>Subsidiary companies</t>
  </si>
  <si>
    <t xml:space="preserve">since the last balance sheet date. </t>
  </si>
  <si>
    <t>companies.</t>
  </si>
  <si>
    <t>Tax incentive in overseas</t>
  </si>
  <si>
    <t>ended 31 March 2004</t>
  </si>
  <si>
    <t xml:space="preserve">There were no changes in the nature and estimates of amounts from those of the prior interim periods </t>
  </si>
  <si>
    <t xml:space="preserve">or prior financial years that have a material effect in the current interim period. </t>
  </si>
  <si>
    <t>Authorised and contracted for</t>
  </si>
  <si>
    <t>31/03/2005</t>
  </si>
  <si>
    <t>Cash from operations</t>
  </si>
  <si>
    <t>OPERATING ACTIVITIES</t>
  </si>
  <si>
    <t>Cash receipts from customers</t>
  </si>
  <si>
    <t>Cash paid to suppliers and employees</t>
  </si>
  <si>
    <t>Dividend received</t>
  </si>
  <si>
    <t>Tax paid</t>
  </si>
  <si>
    <t>Net cash flow from operating activities</t>
  </si>
  <si>
    <t>INVESTING ACTIVITIES</t>
  </si>
  <si>
    <t>Property, plant and equipment :</t>
  </si>
  <si>
    <t>additions</t>
  </si>
  <si>
    <t>disposals</t>
  </si>
  <si>
    <t>FINANCING ACTIVITIES</t>
  </si>
  <si>
    <t>Repayment of hire purchase creditors</t>
  </si>
  <si>
    <t>Cash and cash equivalents :</t>
  </si>
  <si>
    <t>at start of year</t>
  </si>
  <si>
    <t>at end of year</t>
  </si>
  <si>
    <t>Exchange fluctuation differences</t>
  </si>
  <si>
    <t>arising in the financial year</t>
  </si>
  <si>
    <t>The financial statements of the Group and of the Company adopt the new name of the approved accounting</t>
  </si>
  <si>
    <t>standards in Malaysia, i.e. Financial Reporting Standards ('FRS"), in place of the Malaysian Accounting</t>
  </si>
  <si>
    <t>Standards Board ("MASB") Standards.</t>
  </si>
  <si>
    <t>The interim financial report is unaudited and has been prepared in accordance with FRS 134 Interim</t>
  </si>
  <si>
    <t>Condensed Consolidated Cash Flow Statements (Unaudited)</t>
  </si>
  <si>
    <t xml:space="preserve"> Annual Financial Report for the year ended 31st March 2005.)</t>
  </si>
  <si>
    <t xml:space="preserve"> </t>
  </si>
  <si>
    <t>Financial Report for the year ended 31st March 2005)</t>
  </si>
  <si>
    <t>for the year ended 31st March 2005)</t>
  </si>
  <si>
    <t>Balance As At 1 April 2005</t>
  </si>
  <si>
    <t>ended 31 March 2005</t>
  </si>
  <si>
    <t xml:space="preserve"> Financial Report for the year ended 31st March 2005.)</t>
  </si>
  <si>
    <t>Tax refund</t>
  </si>
  <si>
    <t>should be read in conjunction with the Group's financial statements for the year ended 31 March 2005.</t>
  </si>
  <si>
    <t>consistent with those adopted for the annual financial statements for the year ended 31 March 2005.</t>
  </si>
  <si>
    <t>There were no issuance and repayment of debt and equity securities, share buy backs, share cancellations,</t>
  </si>
  <si>
    <t>shares held as treasury shares and resale of treasury shares for the current financial year to date.</t>
  </si>
  <si>
    <t>report.  The carrying value of long term leasehold land and short term leasehold land and buildings is based on</t>
  </si>
  <si>
    <t xml:space="preserve">value basis to reflect fair value.  The directors have adopted the transitional provisions in International </t>
  </si>
  <si>
    <t>Accounting Standard No.16 (Revised): Property, Plant and Equipment as allowed for by the Malaysian</t>
  </si>
  <si>
    <t>Accounting Standards Board to retain the carrying amounts of these freehold and leasehold land and buildings</t>
  </si>
  <si>
    <t>on the basis of their previous revaluation subject to the continuing application of current depreciation policy.</t>
  </si>
  <si>
    <t>31.12.2005</t>
  </si>
  <si>
    <t xml:space="preserve">        N/A   *</t>
  </si>
  <si>
    <t>Currency translation differences</t>
  </si>
  <si>
    <t xml:space="preserve">Tax effect of previously </t>
  </si>
  <si>
    <t xml:space="preserve"> unrecognised tax losses</t>
  </si>
  <si>
    <t>Deposits, bank and cash balances</t>
  </si>
  <si>
    <t>Advance to jointly controlled entity</t>
  </si>
  <si>
    <t>Net cash flow used in investing activities</t>
  </si>
  <si>
    <t>Net cash flow used in financing activities</t>
  </si>
  <si>
    <t>*   Capital Guaranteed</t>
  </si>
  <si>
    <t>31/03/2006</t>
  </si>
  <si>
    <t>12 months ended</t>
  </si>
  <si>
    <t>Interim report for the twelve months ended 31 March 2006</t>
  </si>
  <si>
    <t>12 months ended 31 March 2006</t>
  </si>
  <si>
    <t>12 months ended 31 March 2005</t>
  </si>
  <si>
    <t>Net profit for the 12-months period</t>
  </si>
  <si>
    <t>Net loss not recognised in</t>
  </si>
  <si>
    <t>income statement</t>
  </si>
  <si>
    <t>Balance As At 31 March 2006</t>
  </si>
  <si>
    <t>Balance As At 31 March 2005</t>
  </si>
  <si>
    <t xml:space="preserve">Net gain not recognised in </t>
  </si>
  <si>
    <t>31.03.2006</t>
  </si>
  <si>
    <t>Group profit before tax for the quarter under review was 25.4% lower than the preceding quarter.  This was</t>
  </si>
  <si>
    <t>31.03.2005</t>
  </si>
  <si>
    <t xml:space="preserve">  31.03.2005  </t>
  </si>
  <si>
    <t>There were no outstanding bank borrowing as at 31 March 2006.</t>
  </si>
  <si>
    <t>There were no sale of unquoted investment and/or properties for the three months ended 31 March 2006.</t>
  </si>
  <si>
    <t>Investment in quoted securities as at 31 March 2006.</t>
  </si>
  <si>
    <t>31 March 2006</t>
  </si>
  <si>
    <t xml:space="preserve">statements by the equity method of accounting.  The Group's share of pre-tax profit of RM1,262,971 and after tax </t>
  </si>
  <si>
    <t xml:space="preserve">profit of RM1,261,082 for the 12 months ended 31 March 2006 was derived mainly from other income.  </t>
  </si>
  <si>
    <t>The capital expenditure not provided for in the financial statement as at 31 March 2006 is as follows :-</t>
  </si>
  <si>
    <t xml:space="preserve">Tax effect of difference tax rate </t>
  </si>
  <si>
    <t xml:space="preserve">  in overseas subsidiary</t>
  </si>
  <si>
    <t xml:space="preserve"> capital allowances</t>
  </si>
  <si>
    <t>Total corporate guarantees given by the Company has decreased from RM60.94 million to RM43.58 million</t>
  </si>
  <si>
    <t>Guarantees of RM1.36 million were given to a bank to secure banking facilities.</t>
  </si>
  <si>
    <t>Dividends received from marketable securities</t>
  </si>
  <si>
    <t>Investment properties</t>
  </si>
  <si>
    <t>Short term investments</t>
  </si>
  <si>
    <t>No dividend was paid for the current interim period.</t>
  </si>
  <si>
    <t>a valuation carried out by a firm of independent professional valuers in 1994 and 1996 using the open market</t>
  </si>
  <si>
    <t>There were no changes in the composition of the Company during the period under review.</t>
  </si>
  <si>
    <t>attributed mainly to 11.5% decrease in turnover.</t>
  </si>
  <si>
    <t>Penang,  29 May 2006</t>
  </si>
  <si>
    <t>Corporate guarantees of RM42.22 million were given to banks to secure bank borrowings of the subsidiary</t>
  </si>
  <si>
    <t>the coming financial year to improve barring any unforeseen circumstances.</t>
  </si>
  <si>
    <t>Unit Trust</t>
  </si>
  <si>
    <t>With the implementation of Ninth Malaysian Plan, the Board of Directors expects the Group performance for</t>
  </si>
  <si>
    <t>Refund of goods and services tax</t>
  </si>
  <si>
    <t>For the year under review, Group revenue increased to RM100.1 million compared to RM98.8 million in previous</t>
  </si>
  <si>
    <t>financial year.  Nevertheless, both pre-tax and after tax profit were 14.83% and 13.13% lower.  The decline was</t>
  </si>
  <si>
    <t>to RM4,967,424 subject to the approval of members at the forthcoming Annual General Meeting of the Company.</t>
  </si>
  <si>
    <t>The Board of Directors recommends the payment of a first and final dividend of 7.0 sen less tax at 28% amounting</t>
  </si>
  <si>
    <t>The Group has accounted for its share of results of the jointly controlled entity (37%) in the consolidated financial</t>
  </si>
  <si>
    <t>partly attributed to the increase in export sales and higher production cost.</t>
  </si>
  <si>
    <t>Net change in cash and cash equivalents</t>
  </si>
  <si>
    <t>Acquisition of unit trusts</t>
  </si>
  <si>
    <t>Tax effect of unabsorbed</t>
  </si>
  <si>
    <t xml:space="preserve"> unabsorbed capital allowance</t>
  </si>
  <si>
    <t>22.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</si>
</sst>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_);_(* \(#,##0\);_(* &quot;-&quot;??_);_(@_)"/>
    <numFmt numFmtId="166" formatCode="#,##0;[Red]#,##0"/>
    <numFmt numFmtId="167" formatCode="0.00;[Red]0.00"/>
    <numFmt numFmtId="168" formatCode="0;[Red]0"/>
    <numFmt numFmtId="169" formatCode="#,##0.00;[Red]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_);[Red]\(0\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0_);\(0.00\)"/>
    <numFmt numFmtId="180" formatCode="#,##0.0;[Red]#,##0.0"/>
  </numFmts>
  <fonts count="1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sz val="11"/>
      <name val="Arial"/>
      <family val="2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right"/>
    </xf>
    <xf numFmtId="0" fontId="0" fillId="0" borderId="0" xfId="0" applyAlignment="1" quotePrefix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Alignment="1">
      <alignment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4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43" fontId="0" fillId="0" borderId="0" xfId="15" applyAlignment="1">
      <alignment/>
    </xf>
    <xf numFmtId="0" fontId="3" fillId="0" borderId="0" xfId="0" applyFont="1" applyAlignment="1">
      <alignment/>
    </xf>
    <xf numFmtId="15" fontId="2" fillId="0" borderId="0" xfId="0" applyNumberFormat="1" applyFont="1" applyAlignment="1" quotePrefix="1">
      <alignment horizontal="center"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41" fontId="0" fillId="0" borderId="4" xfId="15" applyNumberFormat="1" applyFont="1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6" fontId="2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"/>
    </xf>
    <xf numFmtId="165" fontId="0" fillId="0" borderId="0" xfId="15" applyNumberFormat="1" applyFont="1" applyAlignment="1">
      <alignment/>
    </xf>
    <xf numFmtId="165" fontId="0" fillId="0" borderId="4" xfId="15" applyNumberFormat="1" applyFont="1" applyBorder="1" applyAlignment="1">
      <alignment/>
    </xf>
    <xf numFmtId="0" fontId="0" fillId="0" borderId="4" xfId="0" applyFon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2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43" fontId="0" fillId="0" borderId="0" xfId="0" applyNumberFormat="1" applyFont="1" applyAlignment="1">
      <alignment/>
    </xf>
    <xf numFmtId="165" fontId="2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65" fontId="0" fillId="0" borderId="7" xfId="15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3" xfId="15" applyNumberFormat="1" applyFont="1" applyBorder="1" applyAlignment="1">
      <alignment/>
    </xf>
    <xf numFmtId="0" fontId="8" fillId="0" borderId="0" xfId="0" applyFont="1" applyAlignment="1">
      <alignment/>
    </xf>
    <xf numFmtId="41" fontId="0" fillId="0" borderId="0" xfId="0" applyNumberFormat="1" applyFont="1" applyAlignment="1">
      <alignment/>
    </xf>
    <xf numFmtId="165" fontId="2" fillId="0" borderId="0" xfId="15" applyNumberFormat="1" applyFont="1" applyBorder="1" applyAlignment="1" quotePrefix="1">
      <alignment horizontal="center"/>
    </xf>
    <xf numFmtId="165" fontId="0" fillId="0" borderId="15" xfId="15" applyNumberFormat="1" applyFont="1" applyBorder="1" applyAlignment="1">
      <alignment/>
    </xf>
    <xf numFmtId="41" fontId="0" fillId="0" borderId="3" xfId="15" applyNumberFormat="1" applyFont="1" applyBorder="1" applyAlignment="1">
      <alignment/>
    </xf>
    <xf numFmtId="41" fontId="0" fillId="0" borderId="0" xfId="15" applyNumberFormat="1" applyBorder="1" applyAlignment="1">
      <alignment/>
    </xf>
    <xf numFmtId="0" fontId="0" fillId="0" borderId="0" xfId="0" applyAlignment="1" quotePrefix="1">
      <alignment horizontal="center"/>
    </xf>
    <xf numFmtId="41" fontId="0" fillId="0" borderId="0" xfId="15" applyNumberFormat="1" applyBorder="1" applyAlignment="1">
      <alignment/>
    </xf>
    <xf numFmtId="41" fontId="0" fillId="0" borderId="4" xfId="15" applyNumberFormat="1" applyBorder="1" applyAlignment="1">
      <alignment/>
    </xf>
    <xf numFmtId="41" fontId="0" fillId="0" borderId="0" xfId="15" applyNumberFormat="1" applyAlignment="1">
      <alignment/>
    </xf>
    <xf numFmtId="41" fontId="0" fillId="0" borderId="15" xfId="15" applyNumberFormat="1" applyBorder="1" applyAlignment="1">
      <alignment/>
    </xf>
    <xf numFmtId="0" fontId="0" fillId="0" borderId="0" xfId="0" applyFont="1" applyAlignment="1">
      <alignment/>
    </xf>
    <xf numFmtId="168" fontId="0" fillId="0" borderId="2" xfId="0" applyNumberFormat="1" applyBorder="1" applyAlignment="1">
      <alignment/>
    </xf>
    <xf numFmtId="168" fontId="0" fillId="0" borderId="2" xfId="0" applyNumberFormat="1" applyBorder="1" applyAlignment="1">
      <alignment horizontal="center"/>
    </xf>
    <xf numFmtId="168" fontId="0" fillId="0" borderId="2" xfId="0" applyNumberFormat="1" applyBorder="1" applyAlignment="1">
      <alignment horizontal="right"/>
    </xf>
    <xf numFmtId="41" fontId="0" fillId="0" borderId="0" xfId="15" applyNumberFormat="1" applyAlignment="1">
      <alignment/>
    </xf>
    <xf numFmtId="41" fontId="0" fillId="0" borderId="4" xfId="15" applyNumberFormat="1" applyBorder="1" applyAlignment="1">
      <alignment/>
    </xf>
    <xf numFmtId="41" fontId="0" fillId="0" borderId="2" xfId="15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0" xfId="15" applyNumberFormat="1" applyFont="1" applyAlignment="1">
      <alignment horizontal="center"/>
    </xf>
    <xf numFmtId="41" fontId="0" fillId="0" borderId="5" xfId="15" applyNumberFormat="1" applyBorder="1" applyAlignment="1">
      <alignment/>
    </xf>
    <xf numFmtId="43" fontId="0" fillId="0" borderId="2" xfId="15" applyBorder="1" applyAlignment="1" quotePrefix="1">
      <alignment horizontal="right"/>
    </xf>
    <xf numFmtId="41" fontId="0" fillId="0" borderId="0" xfId="0" applyNumberFormat="1" applyAlignment="1" quotePrefix="1">
      <alignment horizontal="right"/>
    </xf>
    <xf numFmtId="41" fontId="0" fillId="0" borderId="0" xfId="15" applyNumberFormat="1" applyFont="1" applyBorder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41" fontId="0" fillId="0" borderId="0" xfId="15" applyNumberFormat="1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1" fontId="0" fillId="0" borderId="2" xfId="0" applyNumberFormat="1" applyBorder="1" applyAlignment="1" quotePrefix="1">
      <alignment/>
    </xf>
    <xf numFmtId="165" fontId="2" fillId="0" borderId="0" xfId="15" applyNumberFormat="1" applyFont="1" applyAlignment="1">
      <alignment/>
    </xf>
    <xf numFmtId="41" fontId="0" fillId="0" borderId="2" xfId="15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37" fontId="0" fillId="0" borderId="2" xfId="0" applyNumberFormat="1" applyBorder="1" applyAlignment="1">
      <alignment/>
    </xf>
    <xf numFmtId="174" fontId="0" fillId="0" borderId="2" xfId="0" applyNumberFormat="1" applyBorder="1" applyAlignment="1">
      <alignment horizontal="right"/>
    </xf>
    <xf numFmtId="37" fontId="0" fillId="0" borderId="0" xfId="15" applyNumberFormat="1" applyAlignment="1">
      <alignment/>
    </xf>
    <xf numFmtId="174" fontId="0" fillId="0" borderId="0" xfId="15" applyNumberFormat="1" applyAlignment="1">
      <alignment/>
    </xf>
    <xf numFmtId="37" fontId="0" fillId="0" borderId="0" xfId="15" applyNumberForma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15" applyNumberFormat="1" applyAlignment="1">
      <alignment/>
    </xf>
    <xf numFmtId="174" fontId="0" fillId="0" borderId="0" xfId="15" applyNumberFormat="1" applyFont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/>
    </xf>
    <xf numFmtId="37" fontId="0" fillId="0" borderId="0" xfId="15" applyNumberForma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2" xfId="15" applyNumberFormat="1" applyBorder="1" applyAlignment="1">
      <alignment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43" fontId="0" fillId="0" borderId="0" xfId="15" applyFont="1" applyAlignment="1">
      <alignment horizontal="center"/>
    </xf>
    <xf numFmtId="43" fontId="0" fillId="0" borderId="0" xfId="15" applyNumberFormat="1" applyAlignment="1">
      <alignment horizontal="center"/>
    </xf>
    <xf numFmtId="43" fontId="0" fillId="0" borderId="0" xfId="0" applyNumberFormat="1" applyAlignment="1" quotePrefix="1">
      <alignment horizontal="center"/>
    </xf>
    <xf numFmtId="165" fontId="0" fillId="0" borderId="16" xfId="15" applyNumberFormat="1" applyFont="1" applyBorder="1" applyAlignment="1">
      <alignment/>
    </xf>
    <xf numFmtId="0" fontId="12" fillId="0" borderId="0" xfId="0" applyFont="1" applyAlignment="1">
      <alignment/>
    </xf>
    <xf numFmtId="174" fontId="0" fillId="0" borderId="2" xfId="0" applyNumberFormat="1" applyBorder="1" applyAlignment="1" quotePrefix="1">
      <alignment horizontal="right"/>
    </xf>
    <xf numFmtId="37" fontId="0" fillId="0" borderId="0" xfId="15" applyNumberFormat="1" applyFont="1" applyAlignment="1">
      <alignment/>
    </xf>
    <xf numFmtId="0" fontId="0" fillId="0" borderId="0" xfId="0" applyFont="1" applyAlignment="1" quotePrefix="1">
      <alignment/>
    </xf>
    <xf numFmtId="41" fontId="0" fillId="0" borderId="5" xfId="15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Border="1" applyAlignment="1" quotePrefix="1">
      <alignment horizontal="right"/>
    </xf>
    <xf numFmtId="1" fontId="0" fillId="0" borderId="0" xfId="0" applyNumberFormat="1" applyBorder="1" applyAlignment="1" quotePrefix="1">
      <alignment horizontal="right"/>
    </xf>
    <xf numFmtId="37" fontId="0" fillId="0" borderId="0" xfId="0" applyNumberFormat="1" applyBorder="1" applyAlignment="1" quotePrefix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13" fillId="0" borderId="6" xfId="15" applyNumberFormat="1" applyFont="1" applyBorder="1" applyAlignment="1">
      <alignment horizontal="center"/>
    </xf>
    <xf numFmtId="165" fontId="13" fillId="0" borderId="9" xfId="15" applyNumberFormat="1" applyFont="1" applyBorder="1" applyAlignment="1">
      <alignment horizontal="center"/>
    </xf>
    <xf numFmtId="165" fontId="13" fillId="0" borderId="11" xfId="15" applyNumberFormat="1" applyFont="1" applyBorder="1" applyAlignment="1">
      <alignment horizontal="center"/>
    </xf>
    <xf numFmtId="165" fontId="13" fillId="0" borderId="17" xfId="15" applyNumberFormat="1" applyFont="1" applyBorder="1" applyAlignment="1">
      <alignment horizontal="center"/>
    </xf>
    <xf numFmtId="165" fontId="13" fillId="0" borderId="18" xfId="15" applyNumberFormat="1" applyFont="1" applyBorder="1" applyAlignment="1">
      <alignment horizontal="center"/>
    </xf>
    <xf numFmtId="165" fontId="13" fillId="0" borderId="19" xfId="15" applyNumberFormat="1" applyFont="1" applyBorder="1" applyAlignment="1">
      <alignment horizontal="center"/>
    </xf>
    <xf numFmtId="174" fontId="0" fillId="0" borderId="0" xfId="15" applyNumberFormat="1" applyFont="1" applyBorder="1" applyAlignment="1">
      <alignment/>
    </xf>
    <xf numFmtId="41" fontId="0" fillId="0" borderId="2" xfId="0" applyNumberFormat="1" applyBorder="1" applyAlignment="1">
      <alignment horizontal="right"/>
    </xf>
    <xf numFmtId="41" fontId="0" fillId="0" borderId="6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12" xfId="0" applyNumberFormat="1" applyBorder="1" applyAlignment="1">
      <alignment/>
    </xf>
    <xf numFmtId="37" fontId="0" fillId="0" borderId="11" xfId="0" applyNumberFormat="1" applyBorder="1" applyAlignment="1">
      <alignment/>
    </xf>
    <xf numFmtId="41" fontId="0" fillId="0" borderId="2" xfId="0" applyNumberFormat="1" applyBorder="1" applyAlignment="1" quotePrefix="1">
      <alignment horizontal="right"/>
    </xf>
    <xf numFmtId="37" fontId="0" fillId="0" borderId="2" xfId="0" applyNumberFormat="1" applyBorder="1" applyAlignment="1" quotePrefix="1">
      <alignment horizontal="right"/>
    </xf>
    <xf numFmtId="1" fontId="0" fillId="0" borderId="2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37" fontId="0" fillId="0" borderId="12" xfId="0" applyNumberFormat="1" applyBorder="1" applyAlignment="1">
      <alignment/>
    </xf>
    <xf numFmtId="165" fontId="0" fillId="0" borderId="3" xfId="15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165" fontId="2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workbookViewId="0" topLeftCell="A24">
      <selection activeCell="A1" sqref="A1"/>
    </sheetView>
  </sheetViews>
  <sheetFormatPr defaultColWidth="9.140625" defaultRowHeight="12.75"/>
  <cols>
    <col min="1" max="1" width="2.140625" style="0" customWidth="1"/>
    <col min="2" max="2" width="3.28125" style="0" customWidth="1"/>
    <col min="5" max="5" width="19.28125" style="0" customWidth="1"/>
    <col min="6" max="6" width="3.7109375" style="0" customWidth="1"/>
    <col min="7" max="7" width="9.7109375" style="0" customWidth="1"/>
    <col min="8" max="9" width="1.7109375" style="0" customWidth="1"/>
    <col min="10" max="10" width="11.140625" style="0" customWidth="1"/>
    <col min="11" max="11" width="1.7109375" style="0" customWidth="1"/>
    <col min="12" max="12" width="2.7109375" style="0" customWidth="1"/>
    <col min="13" max="13" width="10.00390625" style="0" customWidth="1"/>
    <col min="14" max="14" width="1.7109375" style="0" customWidth="1"/>
    <col min="15" max="15" width="3.421875" style="0" customWidth="1"/>
    <col min="16" max="16" width="9.8515625" style="0" customWidth="1"/>
    <col min="17" max="17" width="1.421875" style="0" customWidth="1"/>
  </cols>
  <sheetData>
    <row r="2" spans="1:11" ht="20.25">
      <c r="A2" s="161" t="s">
        <v>3</v>
      </c>
      <c r="B2" s="161"/>
      <c r="C2" s="161"/>
      <c r="D2" s="161"/>
      <c r="E2" s="161"/>
      <c r="F2" s="162"/>
      <c r="G2" s="162"/>
      <c r="H2" s="162"/>
      <c r="I2" s="162"/>
      <c r="J2" s="162"/>
      <c r="K2" s="1"/>
    </row>
    <row r="3" spans="1:11" ht="12" customHeight="1">
      <c r="A3" t="s">
        <v>138</v>
      </c>
      <c r="K3" s="2"/>
    </row>
    <row r="4" ht="6.75" customHeight="1">
      <c r="K4" s="2"/>
    </row>
    <row r="5" ht="12.75">
      <c r="A5" t="s">
        <v>273</v>
      </c>
    </row>
    <row r="6" ht="6" customHeight="1"/>
    <row r="7" ht="15.75">
      <c r="A7" s="28" t="s">
        <v>139</v>
      </c>
    </row>
    <row r="8" ht="12" customHeight="1">
      <c r="A8" s="28"/>
    </row>
    <row r="9" spans="1:16" ht="12" customHeight="1">
      <c r="A9" s="28"/>
      <c r="G9" s="163" t="s">
        <v>170</v>
      </c>
      <c r="H9" s="163"/>
      <c r="I9" s="163"/>
      <c r="J9" s="163"/>
      <c r="M9" s="163" t="s">
        <v>171</v>
      </c>
      <c r="N9" s="163"/>
      <c r="O9" s="163"/>
      <c r="P9" s="163"/>
    </row>
    <row r="10" spans="7:17" ht="12.75">
      <c r="G10" s="163" t="s">
        <v>4</v>
      </c>
      <c r="H10" s="163"/>
      <c r="I10" s="163"/>
      <c r="J10" s="163"/>
      <c r="K10" s="4"/>
      <c r="M10" s="163" t="s">
        <v>272</v>
      </c>
      <c r="N10" s="163"/>
      <c r="O10" s="163"/>
      <c r="P10" s="163"/>
      <c r="Q10" s="163"/>
    </row>
    <row r="11" ht="5.25" customHeight="1"/>
    <row r="12" spans="7:16" ht="12.75">
      <c r="G12" s="5" t="s">
        <v>271</v>
      </c>
      <c r="H12" s="6"/>
      <c r="J12" s="5" t="s">
        <v>220</v>
      </c>
      <c r="K12" s="5"/>
      <c r="M12" s="5" t="s">
        <v>271</v>
      </c>
      <c r="N12" s="5"/>
      <c r="O12" s="3"/>
      <c r="P12" s="5" t="s">
        <v>220</v>
      </c>
    </row>
    <row r="13" spans="7:16" ht="12.75">
      <c r="G13" s="4" t="s">
        <v>1</v>
      </c>
      <c r="H13" s="4"/>
      <c r="J13" s="4" t="s">
        <v>1</v>
      </c>
      <c r="K13" s="4"/>
      <c r="M13" s="4" t="s">
        <v>1</v>
      </c>
      <c r="N13" s="4"/>
      <c r="O13" s="3"/>
      <c r="P13" s="4" t="s">
        <v>1</v>
      </c>
    </row>
    <row r="14" ht="9.75" customHeight="1"/>
    <row r="15" spans="1:16" ht="12.75">
      <c r="A15" t="s">
        <v>55</v>
      </c>
      <c r="B15" s="7"/>
      <c r="G15" s="8">
        <v>26696</v>
      </c>
      <c r="H15" s="9"/>
      <c r="J15" s="10">
        <v>28601</v>
      </c>
      <c r="K15" s="2"/>
      <c r="M15" s="9">
        <v>100103</v>
      </c>
      <c r="N15" s="9"/>
      <c r="P15" s="8">
        <v>98777</v>
      </c>
    </row>
    <row r="16" spans="7:16" ht="10.5" customHeight="1">
      <c r="G16" s="9"/>
      <c r="H16" s="9"/>
      <c r="J16" s="11"/>
      <c r="K16" s="12"/>
      <c r="M16" s="9"/>
      <c r="N16" s="9"/>
      <c r="P16" s="8"/>
    </row>
    <row r="17" spans="1:16" ht="12.75">
      <c r="A17" t="s">
        <v>5</v>
      </c>
      <c r="B17" s="7"/>
      <c r="G17" s="13">
        <v>-22866</v>
      </c>
      <c r="H17" s="13"/>
      <c r="J17" s="9">
        <v>-23905</v>
      </c>
      <c r="K17" s="2"/>
      <c r="M17" s="13">
        <v>-85551</v>
      </c>
      <c r="N17" s="13"/>
      <c r="P17" s="8">
        <v>-80087</v>
      </c>
    </row>
    <row r="18" spans="7:16" ht="10.5" customHeight="1">
      <c r="G18" s="9"/>
      <c r="H18" s="9"/>
      <c r="J18" s="8"/>
      <c r="K18" s="2"/>
      <c r="M18" s="9"/>
      <c r="N18" s="9"/>
      <c r="P18" s="8"/>
    </row>
    <row r="19" spans="1:17" ht="13.5" thickBot="1">
      <c r="A19" t="s">
        <v>6</v>
      </c>
      <c r="G19" s="14">
        <v>262</v>
      </c>
      <c r="H19" s="14"/>
      <c r="I19" s="15"/>
      <c r="J19" s="16">
        <v>226</v>
      </c>
      <c r="K19" s="17"/>
      <c r="L19" s="15"/>
      <c r="M19" s="14">
        <v>829</v>
      </c>
      <c r="N19" s="14"/>
      <c r="O19" s="15"/>
      <c r="P19" s="16">
        <v>723</v>
      </c>
      <c r="Q19" s="15"/>
    </row>
    <row r="20" spans="7:16" ht="12" customHeight="1">
      <c r="G20" s="9"/>
      <c r="H20" s="9"/>
      <c r="J20" s="8"/>
      <c r="K20" s="2"/>
      <c r="M20" s="9"/>
      <c r="N20" s="9"/>
      <c r="P20" s="8"/>
    </row>
    <row r="21" spans="1:16" ht="12.75">
      <c r="A21" t="s">
        <v>7</v>
      </c>
      <c r="G21" s="9">
        <f>SUM(G15:G19)</f>
        <v>4092</v>
      </c>
      <c r="H21" s="9"/>
      <c r="J21" s="8">
        <f>SUM(J15:J19)</f>
        <v>4922</v>
      </c>
      <c r="K21" s="2"/>
      <c r="M21" s="9">
        <f>SUM(M15:M19)</f>
        <v>15381</v>
      </c>
      <c r="N21" s="9"/>
      <c r="P21" s="8">
        <f>SUM(P15:P19)</f>
        <v>19413</v>
      </c>
    </row>
    <row r="22" spans="7:16" ht="12" customHeight="1">
      <c r="G22" s="9"/>
      <c r="H22" s="9"/>
      <c r="J22" s="8"/>
      <c r="K22" s="2"/>
      <c r="M22" s="9"/>
      <c r="N22" s="9"/>
      <c r="P22" s="8"/>
    </row>
    <row r="23" spans="1:16" ht="12.75">
      <c r="A23" t="s">
        <v>2</v>
      </c>
      <c r="G23" s="9">
        <v>-3</v>
      </c>
      <c r="H23" s="9"/>
      <c r="J23" s="8">
        <v>-3</v>
      </c>
      <c r="K23" s="2"/>
      <c r="M23" s="9">
        <v>-42</v>
      </c>
      <c r="N23" s="9"/>
      <c r="P23" s="8">
        <v>-25</v>
      </c>
    </row>
    <row r="24" spans="7:16" ht="12" customHeight="1">
      <c r="G24" s="9"/>
      <c r="H24" s="9"/>
      <c r="J24" s="8"/>
      <c r="K24" s="2"/>
      <c r="M24" s="9"/>
      <c r="N24" s="9"/>
      <c r="P24" s="8"/>
    </row>
    <row r="25" spans="1:17" ht="12.75">
      <c r="A25" t="s">
        <v>201</v>
      </c>
      <c r="G25" s="107">
        <v>-97</v>
      </c>
      <c r="H25" s="101"/>
      <c r="I25" s="18"/>
      <c r="J25" s="108">
        <v>106</v>
      </c>
      <c r="K25" s="130"/>
      <c r="L25" s="108"/>
      <c r="M25" s="149">
        <v>1263</v>
      </c>
      <c r="N25" s="101"/>
      <c r="O25" s="108"/>
      <c r="P25" s="108">
        <v>106</v>
      </c>
      <c r="Q25" s="7"/>
    </row>
    <row r="26" spans="7:16" ht="9" customHeight="1">
      <c r="G26" s="9"/>
      <c r="H26" s="9"/>
      <c r="J26" s="8"/>
      <c r="K26" s="2"/>
      <c r="M26" s="9"/>
      <c r="N26" s="9"/>
      <c r="P26" s="8"/>
    </row>
    <row r="27" spans="1:16" ht="12.75">
      <c r="A27" t="s">
        <v>8</v>
      </c>
      <c r="G27" s="9">
        <f>SUM(G21:G25)</f>
        <v>3992</v>
      </c>
      <c r="H27" s="9"/>
      <c r="J27" s="8">
        <f>SUM(J21:J25)</f>
        <v>5025</v>
      </c>
      <c r="K27" s="2"/>
      <c r="M27" s="9">
        <f>SUM(M21:M25)</f>
        <v>16602</v>
      </c>
      <c r="N27" s="9"/>
      <c r="P27" s="8">
        <f>SUM(P21:P25)</f>
        <v>19494</v>
      </c>
    </row>
    <row r="28" spans="7:16" ht="12.75">
      <c r="G28" s="9"/>
      <c r="H28" s="9"/>
      <c r="J28" s="8"/>
      <c r="K28" s="2"/>
      <c r="M28" s="9"/>
      <c r="N28" s="9"/>
      <c r="P28" s="8"/>
    </row>
    <row r="29" spans="1:17" ht="12.75">
      <c r="A29" t="s">
        <v>9</v>
      </c>
      <c r="G29" s="21">
        <v>-1216</v>
      </c>
      <c r="H29" s="21"/>
      <c r="I29" s="18"/>
      <c r="J29" s="19">
        <v>-1389</v>
      </c>
      <c r="K29" s="20"/>
      <c r="L29" s="18"/>
      <c r="M29" s="21">
        <v>-3736</v>
      </c>
      <c r="N29" s="21"/>
      <c r="O29" s="18"/>
      <c r="P29" s="19">
        <v>-4683</v>
      </c>
      <c r="Q29" s="18"/>
    </row>
    <row r="30" spans="7:16" ht="9" customHeight="1">
      <c r="G30" s="9"/>
      <c r="H30" s="9"/>
      <c r="J30" s="8"/>
      <c r="K30" s="2"/>
      <c r="M30" s="9"/>
      <c r="N30" s="9"/>
      <c r="P30" s="8"/>
    </row>
    <row r="31" spans="1:16" ht="12.75">
      <c r="A31" t="s">
        <v>11</v>
      </c>
      <c r="G31" s="9">
        <f>SUM(G27:G29)</f>
        <v>2776</v>
      </c>
      <c r="H31" s="9"/>
      <c r="J31" s="8">
        <f>+J27+J29</f>
        <v>3636</v>
      </c>
      <c r="K31" s="2"/>
      <c r="M31" s="9">
        <f>+M27+M29</f>
        <v>12866</v>
      </c>
      <c r="N31" s="9"/>
      <c r="P31" s="8">
        <f>+P27+P29</f>
        <v>14811</v>
      </c>
    </row>
    <row r="32" spans="7:16" ht="12.75">
      <c r="G32" s="9"/>
      <c r="H32" s="9"/>
      <c r="J32" s="8"/>
      <c r="K32" s="2"/>
      <c r="M32" s="9"/>
      <c r="N32" s="9"/>
      <c r="P32" s="8"/>
    </row>
    <row r="33" spans="1:17" ht="12.75">
      <c r="A33" t="s">
        <v>12</v>
      </c>
      <c r="G33" s="92" t="s">
        <v>147</v>
      </c>
      <c r="H33" s="85"/>
      <c r="I33" s="83"/>
      <c r="J33" s="92" t="s">
        <v>147</v>
      </c>
      <c r="K33" s="84"/>
      <c r="L33" s="83"/>
      <c r="M33" s="92" t="s">
        <v>148</v>
      </c>
      <c r="N33" s="85"/>
      <c r="O33" s="83"/>
      <c r="P33" s="92" t="s">
        <v>147</v>
      </c>
      <c r="Q33" s="18"/>
    </row>
    <row r="34" spans="7:16" ht="10.5" customHeight="1">
      <c r="G34" s="9"/>
      <c r="H34" s="9"/>
      <c r="J34" s="8"/>
      <c r="K34" s="2"/>
      <c r="M34" s="9"/>
      <c r="N34" s="9"/>
      <c r="P34" s="8"/>
    </row>
    <row r="35" spans="1:17" ht="13.5" thickBot="1">
      <c r="A35" t="s">
        <v>13</v>
      </c>
      <c r="G35" s="22">
        <f>SUM(G31:G33)</f>
        <v>2776</v>
      </c>
      <c r="H35" s="22"/>
      <c r="I35" s="23"/>
      <c r="J35" s="24">
        <f>SUM(J31:J33)</f>
        <v>3636</v>
      </c>
      <c r="K35" s="25"/>
      <c r="L35" s="23"/>
      <c r="M35" s="22">
        <f>SUM(M31:M33)</f>
        <v>12866</v>
      </c>
      <c r="N35" s="22"/>
      <c r="O35" s="23"/>
      <c r="P35" s="24">
        <f>SUM(P31:P33)</f>
        <v>14811</v>
      </c>
      <c r="Q35" s="23"/>
    </row>
    <row r="36" spans="7:16" ht="13.5" thickTop="1">
      <c r="G36" s="9"/>
      <c r="H36" s="9"/>
      <c r="J36" s="8"/>
      <c r="K36" s="2"/>
      <c r="M36" s="9"/>
      <c r="N36" s="9"/>
      <c r="P36" s="8"/>
    </row>
    <row r="37" spans="7:16" ht="12.75" customHeight="1">
      <c r="G37" s="8" t="s">
        <v>15</v>
      </c>
      <c r="H37" s="9"/>
      <c r="J37" s="8" t="s">
        <v>15</v>
      </c>
      <c r="K37" s="12"/>
      <c r="M37" s="2" t="s">
        <v>15</v>
      </c>
      <c r="P37" s="2" t="s">
        <v>15</v>
      </c>
    </row>
    <row r="38" spans="1:11" ht="12.75">
      <c r="A38" t="s">
        <v>14</v>
      </c>
      <c r="G38" s="9"/>
      <c r="H38" s="9"/>
      <c r="J38" s="12"/>
      <c r="K38" s="12"/>
    </row>
    <row r="39" spans="1:17" ht="12.75">
      <c r="A39" s="7" t="s">
        <v>10</v>
      </c>
      <c r="B39" t="s">
        <v>16</v>
      </c>
      <c r="G39" s="126">
        <v>2.82</v>
      </c>
      <c r="H39" s="9"/>
      <c r="J39" s="125">
        <v>3.69</v>
      </c>
      <c r="K39" s="118"/>
      <c r="M39" s="127">
        <v>13.05</v>
      </c>
      <c r="P39" s="125">
        <v>15.06</v>
      </c>
      <c r="Q39" s="117"/>
    </row>
    <row r="40" spans="7:11" ht="9" customHeight="1">
      <c r="G40" s="9"/>
      <c r="H40" s="9"/>
      <c r="J40" s="12"/>
      <c r="K40" s="12"/>
    </row>
    <row r="43" ht="12.75">
      <c r="A43" s="26"/>
    </row>
    <row r="44" ht="12.75">
      <c r="A44" t="s">
        <v>17</v>
      </c>
    </row>
    <row r="45" ht="12.75">
      <c r="A45" t="s">
        <v>247</v>
      </c>
    </row>
  </sheetData>
  <mergeCells count="6">
    <mergeCell ref="A2:E2"/>
    <mergeCell ref="F2:J2"/>
    <mergeCell ref="G10:J10"/>
    <mergeCell ref="M10:Q10"/>
    <mergeCell ref="G9:J9"/>
    <mergeCell ref="M9:P9"/>
  </mergeCells>
  <printOptions/>
  <pageMargins left="0.6" right="0" top="1" bottom="1" header="0.5" footer="0.5"/>
  <pageSetup horizontalDpi="360" verticalDpi="36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1"/>
  <sheetViews>
    <sheetView workbookViewId="0" topLeftCell="A40">
      <selection activeCell="A7" sqref="A7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.7109375" style="0" customWidth="1"/>
    <col min="7" max="7" width="13.140625" style="0" customWidth="1"/>
    <col min="8" max="8" width="10.8515625" style="0" customWidth="1"/>
    <col min="9" max="9" width="4.57421875" style="0" customWidth="1"/>
    <col min="10" max="10" width="10.8515625" style="0" customWidth="1"/>
    <col min="11" max="11" width="8.421875" style="0" customWidth="1"/>
  </cols>
  <sheetData>
    <row r="2" ht="20.25">
      <c r="A2" s="39" t="s">
        <v>0</v>
      </c>
    </row>
    <row r="3" ht="12" customHeight="1">
      <c r="A3" t="s">
        <v>138</v>
      </c>
    </row>
    <row r="4" ht="7.5" customHeight="1"/>
    <row r="5" ht="12.75">
      <c r="A5" t="s">
        <v>273</v>
      </c>
    </row>
    <row r="6" ht="6" customHeight="1">
      <c r="A6" t="s">
        <v>245</v>
      </c>
    </row>
    <row r="7" ht="15.75">
      <c r="A7" s="28" t="s">
        <v>158</v>
      </c>
    </row>
    <row r="8" ht="15.75">
      <c r="A8" s="28"/>
    </row>
    <row r="9" spans="8:10" ht="12.75">
      <c r="H9" s="4" t="s">
        <v>18</v>
      </c>
      <c r="J9" s="4" t="s">
        <v>19</v>
      </c>
    </row>
    <row r="10" spans="8:10" ht="12.75">
      <c r="H10" s="29" t="s">
        <v>271</v>
      </c>
      <c r="J10" s="29" t="s">
        <v>220</v>
      </c>
    </row>
    <row r="11" spans="8:10" ht="12.75">
      <c r="H11" s="4" t="s">
        <v>1</v>
      </c>
      <c r="J11" s="4" t="s">
        <v>1</v>
      </c>
    </row>
    <row r="12" ht="12.75">
      <c r="A12" s="3" t="s">
        <v>29</v>
      </c>
    </row>
    <row r="13" spans="1:10" ht="12.75">
      <c r="A13" s="35" t="s">
        <v>299</v>
      </c>
      <c r="H13" s="9">
        <v>957</v>
      </c>
      <c r="J13" s="95">
        <v>0</v>
      </c>
    </row>
    <row r="14" spans="1:10" ht="12.75">
      <c r="A14" t="s">
        <v>20</v>
      </c>
      <c r="C14" s="3"/>
      <c r="H14" s="86">
        <v>77991</v>
      </c>
      <c r="J14" s="30">
        <v>81015</v>
      </c>
    </row>
    <row r="15" spans="1:10" ht="12.75">
      <c r="A15" t="s">
        <v>179</v>
      </c>
      <c r="C15" s="3"/>
      <c r="H15" s="109">
        <v>1505</v>
      </c>
      <c r="I15" s="7"/>
      <c r="J15" s="110">
        <v>86</v>
      </c>
    </row>
    <row r="16" spans="1:10" ht="12.75">
      <c r="A16" s="7"/>
      <c r="C16" s="3"/>
      <c r="H16" s="36">
        <f>SUM(H13:H15)</f>
        <v>80453</v>
      </c>
      <c r="J16" s="36">
        <f>SUM(J13:J15)</f>
        <v>81101</v>
      </c>
    </row>
    <row r="17" spans="8:10" ht="10.5" customHeight="1">
      <c r="H17" s="86"/>
      <c r="J17" s="27"/>
    </row>
    <row r="18" spans="1:10" ht="12.75">
      <c r="A18" s="3" t="s">
        <v>21</v>
      </c>
      <c r="H18" s="76"/>
      <c r="J18" s="32"/>
    </row>
    <row r="19" spans="1:10" ht="12.75">
      <c r="A19" t="s">
        <v>23</v>
      </c>
      <c r="C19" s="7"/>
      <c r="H19" s="76">
        <v>29852</v>
      </c>
      <c r="J19" s="76">
        <v>22048</v>
      </c>
    </row>
    <row r="20" spans="1:10" ht="12.75">
      <c r="A20" s="35" t="s">
        <v>131</v>
      </c>
      <c r="H20" s="76">
        <v>34862</v>
      </c>
      <c r="J20" s="76">
        <v>37189</v>
      </c>
    </row>
    <row r="21" spans="1:10" ht="12.75">
      <c r="A21" t="s">
        <v>267</v>
      </c>
      <c r="H21" s="76">
        <v>7196</v>
      </c>
      <c r="J21" s="76">
        <v>3537</v>
      </c>
    </row>
    <row r="22" spans="1:10" ht="12.75">
      <c r="A22" t="s">
        <v>22</v>
      </c>
      <c r="H22" s="76">
        <v>125</v>
      </c>
      <c r="J22" s="76">
        <v>476</v>
      </c>
    </row>
    <row r="23" spans="1:10" ht="12.75">
      <c r="A23" t="s">
        <v>300</v>
      </c>
      <c r="H23" s="76">
        <v>3460</v>
      </c>
      <c r="J23" s="76">
        <v>443</v>
      </c>
    </row>
    <row r="24" spans="1:10" ht="12.75">
      <c r="A24" t="s">
        <v>266</v>
      </c>
      <c r="H24" s="76">
        <v>41105</v>
      </c>
      <c r="J24" s="76">
        <f>40115+2945</f>
        <v>43060</v>
      </c>
    </row>
    <row r="25" spans="8:10" ht="12.75">
      <c r="H25" s="87">
        <f>SUM(H19:H24)</f>
        <v>116600</v>
      </c>
      <c r="J25" s="33">
        <f>SUM(J19:J24)</f>
        <v>106753</v>
      </c>
    </row>
    <row r="26" spans="1:10" ht="12.75">
      <c r="A26" s="3" t="s">
        <v>30</v>
      </c>
      <c r="H26" s="76"/>
      <c r="J26" s="31"/>
    </row>
    <row r="27" spans="1:10" ht="12.75">
      <c r="A27" t="s">
        <v>132</v>
      </c>
      <c r="C27" s="7"/>
      <c r="H27" s="76">
        <v>7423</v>
      </c>
      <c r="J27" s="76">
        <v>7699</v>
      </c>
    </row>
    <row r="28" spans="1:10" ht="12.75">
      <c r="A28" t="s">
        <v>24</v>
      </c>
      <c r="C28" s="7"/>
      <c r="H28" s="119">
        <v>1088</v>
      </c>
      <c r="J28" s="119">
        <v>132</v>
      </c>
    </row>
    <row r="29" spans="1:10" ht="12.75">
      <c r="A29" t="s">
        <v>149</v>
      </c>
      <c r="C29" s="7"/>
      <c r="H29" s="119">
        <v>0</v>
      </c>
      <c r="J29" s="76">
        <v>192</v>
      </c>
    </row>
    <row r="30" spans="8:10" ht="12.75">
      <c r="H30" s="87">
        <f>SUM(H27:H29)</f>
        <v>8511</v>
      </c>
      <c r="J30" s="33">
        <f>SUM(J27:J29)</f>
        <v>8023</v>
      </c>
    </row>
    <row r="31" spans="8:10" ht="12.75">
      <c r="H31" s="76"/>
      <c r="J31" s="31"/>
    </row>
    <row r="32" spans="1:10" ht="12.75">
      <c r="A32" s="3" t="s">
        <v>25</v>
      </c>
      <c r="H32" s="88">
        <f>+H25-H30</f>
        <v>108089</v>
      </c>
      <c r="J32" s="34">
        <f>+J25-J30</f>
        <v>98730</v>
      </c>
    </row>
    <row r="33" spans="8:10" ht="12.75">
      <c r="H33" s="76"/>
      <c r="J33" s="31"/>
    </row>
    <row r="34" spans="1:10" ht="12.75">
      <c r="A34" s="3" t="s">
        <v>31</v>
      </c>
      <c r="H34" s="76"/>
      <c r="J34" s="31"/>
    </row>
    <row r="35" spans="1:10" ht="12.75">
      <c r="A35" s="35" t="s">
        <v>28</v>
      </c>
      <c r="H35" s="86">
        <v>8820</v>
      </c>
      <c r="J35" s="30">
        <v>8147</v>
      </c>
    </row>
    <row r="36" spans="1:10" ht="12.75">
      <c r="A36" s="35"/>
      <c r="H36" s="87">
        <f>SUM(H35:H35)</f>
        <v>8820</v>
      </c>
      <c r="J36" s="33">
        <f>SUM(J35:J35)</f>
        <v>8147</v>
      </c>
    </row>
    <row r="37" spans="1:10" ht="12.75">
      <c r="A37" s="35"/>
      <c r="H37" s="86"/>
      <c r="J37" s="30"/>
    </row>
    <row r="38" spans="1:10" ht="13.5" thickBot="1">
      <c r="A38" s="35"/>
      <c r="H38" s="89">
        <f>+H16+H32-H36</f>
        <v>179722</v>
      </c>
      <c r="J38" s="37">
        <f>+J16+J32-J36</f>
        <v>171684</v>
      </c>
    </row>
    <row r="39" spans="1:10" ht="12.75">
      <c r="A39" s="3"/>
      <c r="H39" s="86"/>
      <c r="J39" s="30"/>
    </row>
    <row r="40" spans="1:10" ht="12.75">
      <c r="A40" s="3" t="s">
        <v>32</v>
      </c>
      <c r="C40" s="3"/>
      <c r="D40" s="3"/>
      <c r="H40" s="86"/>
      <c r="J40" s="30"/>
    </row>
    <row r="41" spans="1:10" ht="12.75">
      <c r="A41" t="s">
        <v>26</v>
      </c>
      <c r="C41" s="3"/>
      <c r="D41" s="3"/>
      <c r="H41" s="86">
        <v>98560</v>
      </c>
      <c r="J41" s="86">
        <v>98560</v>
      </c>
    </row>
    <row r="42" spans="1:10" ht="12.75">
      <c r="A42" t="s">
        <v>27</v>
      </c>
      <c r="C42" s="7"/>
      <c r="H42" s="86">
        <v>7208</v>
      </c>
      <c r="J42" s="86">
        <v>7208</v>
      </c>
    </row>
    <row r="43" spans="1:10" ht="12.75">
      <c r="A43" t="s">
        <v>133</v>
      </c>
      <c r="C43" s="7"/>
      <c r="H43" s="90">
        <v>1461</v>
      </c>
      <c r="J43" s="90">
        <v>1322</v>
      </c>
    </row>
    <row r="44" spans="1:10" ht="12.75">
      <c r="A44" t="s">
        <v>134</v>
      </c>
      <c r="C44" s="7"/>
      <c r="H44" s="90">
        <v>72493</v>
      </c>
      <c r="J44" s="90">
        <v>64594</v>
      </c>
    </row>
    <row r="45" spans="8:10" ht="13.5" thickBot="1">
      <c r="H45" s="91">
        <f>SUM(H41:H44)</f>
        <v>179722</v>
      </c>
      <c r="J45" s="38">
        <f>SUM(J41:J44)</f>
        <v>171684</v>
      </c>
    </row>
    <row r="46" spans="8:10" ht="12.75">
      <c r="H46" s="31"/>
      <c r="J46" s="31"/>
    </row>
    <row r="47" spans="1:10" ht="12.75">
      <c r="A47" t="s">
        <v>174</v>
      </c>
      <c r="H47" s="32">
        <v>1.82</v>
      </c>
      <c r="J47" s="32">
        <v>1.74</v>
      </c>
    </row>
    <row r="48" spans="8:10" ht="12.75">
      <c r="H48" s="31"/>
      <c r="J48" s="31"/>
    </row>
    <row r="49" spans="1:10" ht="12.75">
      <c r="A49" t="s">
        <v>33</v>
      </c>
      <c r="J49" s="27"/>
    </row>
    <row r="50" spans="1:10" ht="12.75">
      <c r="A50" t="s">
        <v>246</v>
      </c>
      <c r="J50" s="27"/>
    </row>
    <row r="51" ht="12.75">
      <c r="J51" s="27"/>
    </row>
  </sheetData>
  <printOptions/>
  <pageMargins left="1.5" right="0.75" top="1" bottom="0" header="0.5" footer="0.5"/>
  <pageSetup horizontalDpi="360" verticalDpi="36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1">
      <selection activeCell="L10" sqref="L10"/>
    </sheetView>
  </sheetViews>
  <sheetFormatPr defaultColWidth="9.140625" defaultRowHeight="12.75"/>
  <cols>
    <col min="1" max="1" width="3.7109375" style="0" customWidth="1"/>
    <col min="2" max="2" width="9.28125" style="0" bestFit="1" customWidth="1"/>
    <col min="3" max="3" width="10.00390625" style="0" customWidth="1"/>
    <col min="4" max="4" width="8.140625" style="0" customWidth="1"/>
    <col min="5" max="6" width="11.28125" style="0" customWidth="1"/>
    <col min="7" max="7" width="0.85546875" style="0" customWidth="1"/>
    <col min="8" max="8" width="9.28125" style="0" bestFit="1" customWidth="1"/>
    <col min="10" max="10" width="0.9921875" style="0" hidden="1" customWidth="1"/>
    <col min="11" max="11" width="1.28515625" style="0" customWidth="1"/>
    <col min="12" max="12" width="11.140625" style="0" customWidth="1"/>
    <col min="13" max="13" width="1.28515625" style="0" customWidth="1"/>
    <col min="14" max="14" width="12.140625" style="0" customWidth="1"/>
    <col min="15" max="15" width="0.71875" style="0" customWidth="1"/>
  </cols>
  <sheetData>
    <row r="1" ht="20.25">
      <c r="A1" s="44" t="s">
        <v>37</v>
      </c>
    </row>
    <row r="2" ht="12.75">
      <c r="A2" t="s">
        <v>138</v>
      </c>
    </row>
    <row r="3" ht="6.75" customHeight="1"/>
    <row r="4" ht="12.75">
      <c r="A4" s="35" t="s">
        <v>273</v>
      </c>
    </row>
    <row r="5" ht="7.5" customHeight="1">
      <c r="A5" s="28"/>
    </row>
    <row r="6" ht="15.75">
      <c r="A6" s="28" t="s">
        <v>140</v>
      </c>
    </row>
    <row r="7" ht="15.75">
      <c r="A7" s="28"/>
    </row>
    <row r="9" spans="5:7" ht="12.75">
      <c r="E9" s="163" t="s">
        <v>38</v>
      </c>
      <c r="F9" s="163"/>
      <c r="G9" s="4"/>
    </row>
    <row r="10" spans="5:11" ht="12.75">
      <c r="E10" s="163" t="s">
        <v>39</v>
      </c>
      <c r="F10" s="163"/>
      <c r="G10" s="4"/>
      <c r="H10" s="163" t="s">
        <v>40</v>
      </c>
      <c r="I10" s="163"/>
      <c r="J10" s="4"/>
      <c r="K10" s="4"/>
    </row>
    <row r="11" spans="5:13" ht="12.75">
      <c r="E11" s="164" t="s">
        <v>41</v>
      </c>
      <c r="F11" s="164"/>
      <c r="G11" s="42"/>
      <c r="H11" s="164" t="s">
        <v>42</v>
      </c>
      <c r="I11" s="164"/>
      <c r="J11" s="42"/>
      <c r="K11" s="98"/>
      <c r="L11" s="43" t="s">
        <v>42</v>
      </c>
      <c r="M11" s="43"/>
    </row>
    <row r="12" spans="9:11" ht="12.75">
      <c r="I12" s="2" t="s">
        <v>44</v>
      </c>
      <c r="J12" s="2"/>
      <c r="K12" s="26"/>
    </row>
    <row r="13" spans="5:13" ht="12.75">
      <c r="E13" s="2" t="s">
        <v>45</v>
      </c>
      <c r="F13" s="2" t="s">
        <v>46</v>
      </c>
      <c r="G13" s="2"/>
      <c r="H13" s="2" t="s">
        <v>43</v>
      </c>
      <c r="I13" s="2" t="s">
        <v>47</v>
      </c>
      <c r="J13" s="2"/>
      <c r="K13" s="26"/>
      <c r="L13" s="2" t="s">
        <v>48</v>
      </c>
      <c r="M13" s="2"/>
    </row>
    <row r="14" spans="5:14" ht="12.75">
      <c r="E14" s="2" t="s">
        <v>49</v>
      </c>
      <c r="F14" s="2" t="s">
        <v>50</v>
      </c>
      <c r="G14" s="2"/>
      <c r="H14" s="2" t="s">
        <v>51</v>
      </c>
      <c r="I14" s="2" t="s">
        <v>160</v>
      </c>
      <c r="J14" s="2"/>
      <c r="K14" s="26"/>
      <c r="L14" s="2" t="s">
        <v>52</v>
      </c>
      <c r="M14" s="2"/>
      <c r="N14" s="2" t="s">
        <v>53</v>
      </c>
    </row>
    <row r="15" spans="5:14" ht="12.75">
      <c r="E15" s="77" t="s">
        <v>135</v>
      </c>
      <c r="F15" s="2" t="s">
        <v>1</v>
      </c>
      <c r="G15" s="2"/>
      <c r="H15" s="2" t="s">
        <v>1</v>
      </c>
      <c r="I15" s="2" t="s">
        <v>1</v>
      </c>
      <c r="J15" s="2"/>
      <c r="K15" s="26"/>
      <c r="L15" s="2" t="s">
        <v>1</v>
      </c>
      <c r="M15" s="2"/>
      <c r="N15" s="2" t="s">
        <v>1</v>
      </c>
    </row>
    <row r="17" ht="12.75">
      <c r="A17" s="3" t="s">
        <v>274</v>
      </c>
    </row>
    <row r="18" spans="1:14" ht="12.75">
      <c r="A18" t="s">
        <v>248</v>
      </c>
      <c r="E18" s="123">
        <v>98560</v>
      </c>
      <c r="F18" s="123">
        <v>98560</v>
      </c>
      <c r="G18" s="123"/>
      <c r="H18" s="123">
        <v>7208</v>
      </c>
      <c r="I18" s="123">
        <v>1322</v>
      </c>
      <c r="J18" s="123"/>
      <c r="K18" s="123"/>
      <c r="L18" s="123">
        <v>64594</v>
      </c>
      <c r="M18" s="123"/>
      <c r="N18" s="9">
        <f>+L18+I18+H18+F18</f>
        <v>171684</v>
      </c>
    </row>
    <row r="19" spans="1:14" ht="12.75">
      <c r="A19" t="s">
        <v>276</v>
      </c>
      <c r="E19" s="93" t="s">
        <v>147</v>
      </c>
      <c r="F19" s="93" t="s">
        <v>147</v>
      </c>
      <c r="G19" s="93"/>
      <c r="H19" s="93" t="s">
        <v>147</v>
      </c>
      <c r="I19" s="93" t="s">
        <v>147</v>
      </c>
      <c r="J19" s="93"/>
      <c r="K19" s="9"/>
      <c r="L19" s="9">
        <v>12866</v>
      </c>
      <c r="M19" s="9"/>
      <c r="N19" s="9">
        <f>+L19</f>
        <v>12866</v>
      </c>
    </row>
    <row r="20" spans="1:14" ht="12.75">
      <c r="A20" t="s">
        <v>198</v>
      </c>
      <c r="E20" s="93"/>
      <c r="F20" s="93"/>
      <c r="G20" s="93"/>
      <c r="H20" s="93"/>
      <c r="I20" s="93"/>
      <c r="J20" s="93"/>
      <c r="K20" s="9"/>
      <c r="L20" s="9"/>
      <c r="M20" s="9"/>
      <c r="N20" s="9"/>
    </row>
    <row r="21" spans="2:14" ht="12.75">
      <c r="B21" t="s">
        <v>249</v>
      </c>
      <c r="E21" s="156">
        <v>0</v>
      </c>
      <c r="F21" s="156">
        <v>0</v>
      </c>
      <c r="G21" s="156"/>
      <c r="H21" s="156">
        <v>0</v>
      </c>
      <c r="I21" s="156">
        <v>0</v>
      </c>
      <c r="J21" s="93"/>
      <c r="K21" s="21"/>
      <c r="L21" s="21">
        <v>-4967</v>
      </c>
      <c r="M21" s="21"/>
      <c r="N21" s="21">
        <f>+L21</f>
        <v>-4967</v>
      </c>
    </row>
    <row r="22" spans="1:14" ht="12.75">
      <c r="A22" t="s">
        <v>237</v>
      </c>
      <c r="E22" s="151"/>
      <c r="F22" s="123"/>
      <c r="G22" s="123"/>
      <c r="H22" s="123"/>
      <c r="I22" s="135"/>
      <c r="J22" s="135"/>
      <c r="K22" s="123"/>
      <c r="L22" s="135"/>
      <c r="M22" s="136"/>
      <c r="N22" s="158"/>
    </row>
    <row r="23" spans="2:14" ht="12.75">
      <c r="B23" t="s">
        <v>238</v>
      </c>
      <c r="E23" s="154">
        <v>0</v>
      </c>
      <c r="F23" s="107">
        <v>0</v>
      </c>
      <c r="G23" s="107"/>
      <c r="H23" s="107">
        <v>0</v>
      </c>
      <c r="I23" s="155">
        <v>139</v>
      </c>
      <c r="J23" s="135"/>
      <c r="K23" s="21"/>
      <c r="L23" s="156">
        <v>0</v>
      </c>
      <c r="M23" s="157"/>
      <c r="N23" s="153">
        <f>+L23+I23+H23+F23</f>
        <v>139</v>
      </c>
    </row>
    <row r="24" spans="1:14" ht="12.75">
      <c r="A24" t="s">
        <v>281</v>
      </c>
      <c r="E24" s="124"/>
      <c r="F24" s="124"/>
      <c r="G24" s="124"/>
      <c r="H24" s="124"/>
      <c r="I24" s="135"/>
      <c r="J24" s="135"/>
      <c r="K24" s="123"/>
      <c r="L24" s="137"/>
      <c r="M24" s="136"/>
      <c r="N24" s="123"/>
    </row>
    <row r="25" spans="2:14" ht="12.75">
      <c r="B25" t="s">
        <v>278</v>
      </c>
      <c r="E25" s="124">
        <v>0</v>
      </c>
      <c r="F25" s="124">
        <v>0</v>
      </c>
      <c r="G25" s="124"/>
      <c r="H25" s="124">
        <v>0</v>
      </c>
      <c r="I25" s="135">
        <f>+I23</f>
        <v>139</v>
      </c>
      <c r="J25" s="135"/>
      <c r="K25" s="123"/>
      <c r="L25" s="137">
        <v>0</v>
      </c>
      <c r="M25" s="136"/>
      <c r="N25" s="95">
        <f>+L25+I25+H25+F25</f>
        <v>139</v>
      </c>
    </row>
    <row r="26" spans="1:14" ht="9" customHeight="1" thickBot="1">
      <c r="A26" s="3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3.5" thickBot="1">
      <c r="A27" t="s">
        <v>279</v>
      </c>
      <c r="E27" s="22">
        <f>SUM(E18:E23)</f>
        <v>98560</v>
      </c>
      <c r="F27" s="22">
        <f>SUM(F18:F22)</f>
        <v>98560</v>
      </c>
      <c r="G27" s="22"/>
      <c r="H27" s="22">
        <f>SUM(H18:H23)</f>
        <v>7208</v>
      </c>
      <c r="I27" s="22">
        <f>SUM(I18:I23)</f>
        <v>1461</v>
      </c>
      <c r="J27" s="22"/>
      <c r="K27" s="22"/>
      <c r="L27" s="22">
        <f>SUM(L18:L23)</f>
        <v>72493</v>
      </c>
      <c r="M27" s="22"/>
      <c r="N27" s="22">
        <f>SUM(N18:N21)+N25</f>
        <v>179722</v>
      </c>
    </row>
    <row r="28" ht="13.5" thickTop="1">
      <c r="A28" s="3"/>
    </row>
    <row r="29" ht="12.75">
      <c r="A29" s="3" t="s">
        <v>275</v>
      </c>
    </row>
    <row r="30" spans="1:14" ht="12.75">
      <c r="A30" s="35" t="s">
        <v>202</v>
      </c>
      <c r="E30" s="9">
        <v>97957</v>
      </c>
      <c r="F30" s="9">
        <v>97957</v>
      </c>
      <c r="G30" s="9"/>
      <c r="H30" s="9">
        <v>6292</v>
      </c>
      <c r="I30" s="9">
        <v>1327</v>
      </c>
      <c r="J30" s="9"/>
      <c r="K30" s="9"/>
      <c r="L30" s="9">
        <v>54748</v>
      </c>
      <c r="M30" s="9"/>
      <c r="N30" s="9">
        <f>+L30+I30+H30+F30</f>
        <v>160324</v>
      </c>
    </row>
    <row r="31" spans="1:14" ht="12.75">
      <c r="A31" t="s">
        <v>276</v>
      </c>
      <c r="E31" s="95">
        <v>0</v>
      </c>
      <c r="F31" s="95">
        <v>0</v>
      </c>
      <c r="G31" s="95"/>
      <c r="H31" s="95">
        <v>0</v>
      </c>
      <c r="I31" s="95">
        <v>0</v>
      </c>
      <c r="J31" s="9"/>
      <c r="K31" s="9"/>
      <c r="L31" s="9">
        <v>14811</v>
      </c>
      <c r="M31" s="9"/>
      <c r="N31" s="123">
        <f>+L31+I31</f>
        <v>14811</v>
      </c>
    </row>
    <row r="32" spans="1:14" ht="12.75">
      <c r="A32" t="s">
        <v>198</v>
      </c>
      <c r="E32" s="95"/>
      <c r="F32" s="95"/>
      <c r="G32" s="95"/>
      <c r="H32" s="95"/>
      <c r="I32" s="9"/>
      <c r="J32" s="9"/>
      <c r="K32" s="9"/>
      <c r="L32" s="9"/>
      <c r="M32" s="9"/>
      <c r="N32" s="9"/>
    </row>
    <row r="33" spans="2:14" ht="12.75">
      <c r="B33" t="s">
        <v>216</v>
      </c>
      <c r="E33" s="95">
        <v>0</v>
      </c>
      <c r="F33" s="95">
        <v>0</v>
      </c>
      <c r="G33" s="95"/>
      <c r="H33" s="95">
        <v>0</v>
      </c>
      <c r="I33" s="95">
        <v>0</v>
      </c>
      <c r="J33" s="9"/>
      <c r="K33" s="9"/>
      <c r="L33" s="9">
        <v>-4965</v>
      </c>
      <c r="M33" s="9"/>
      <c r="N33" s="9">
        <f>+L33+I33+H33+F33</f>
        <v>-4965</v>
      </c>
    </row>
    <row r="34" spans="1:14" ht="12.75">
      <c r="A34" t="s">
        <v>199</v>
      </c>
      <c r="E34" s="9"/>
      <c r="F34" s="9"/>
      <c r="G34" s="9"/>
      <c r="H34" s="9"/>
      <c r="I34" s="95"/>
      <c r="J34" s="9"/>
      <c r="K34" s="9"/>
      <c r="L34" s="9"/>
      <c r="M34" s="9"/>
      <c r="N34" s="9"/>
    </row>
    <row r="35" spans="2:14" ht="12.75">
      <c r="B35" t="s">
        <v>54</v>
      </c>
      <c r="E35" s="21">
        <v>603</v>
      </c>
      <c r="F35" s="21">
        <v>603</v>
      </c>
      <c r="G35" s="21"/>
      <c r="H35" s="21">
        <v>916</v>
      </c>
      <c r="I35" s="107">
        <v>0</v>
      </c>
      <c r="J35" s="21"/>
      <c r="K35" s="21"/>
      <c r="L35" s="107">
        <v>0</v>
      </c>
      <c r="M35" s="21"/>
      <c r="N35" s="21">
        <f>+L35+I35+H35+F35</f>
        <v>1519</v>
      </c>
    </row>
    <row r="36" spans="1:14" ht="12.75">
      <c r="A36" t="s">
        <v>237</v>
      </c>
      <c r="E36" s="150"/>
      <c r="F36" s="123"/>
      <c r="G36" s="123"/>
      <c r="H36" s="123"/>
      <c r="I36" s="124"/>
      <c r="J36" s="123"/>
      <c r="K36" s="123"/>
      <c r="L36" s="124"/>
      <c r="M36" s="123"/>
      <c r="N36" s="152"/>
    </row>
    <row r="37" spans="2:14" ht="12.75">
      <c r="B37" t="s">
        <v>238</v>
      </c>
      <c r="E37" s="154">
        <v>0</v>
      </c>
      <c r="F37" s="107">
        <v>0</v>
      </c>
      <c r="G37" s="21"/>
      <c r="H37" s="107">
        <v>0</v>
      </c>
      <c r="I37" s="107">
        <v>-5</v>
      </c>
      <c r="J37" s="21"/>
      <c r="K37" s="21"/>
      <c r="L37" s="107">
        <v>0</v>
      </c>
      <c r="M37" s="21"/>
      <c r="N37" s="159">
        <f>+L37+I37+H37+F37</f>
        <v>-5</v>
      </c>
    </row>
    <row r="38" spans="1:14" ht="12.75">
      <c r="A38" t="s">
        <v>277</v>
      </c>
      <c r="E38" s="123"/>
      <c r="F38" s="123"/>
      <c r="G38" s="123"/>
      <c r="H38" s="123"/>
      <c r="I38" s="124"/>
      <c r="J38" s="123"/>
      <c r="K38" s="123"/>
      <c r="L38" s="124"/>
      <c r="M38" s="123"/>
      <c r="N38" s="123"/>
    </row>
    <row r="39" spans="2:14" ht="12.75">
      <c r="B39" t="s">
        <v>278</v>
      </c>
      <c r="E39" s="107">
        <v>0</v>
      </c>
      <c r="F39" s="107">
        <v>0</v>
      </c>
      <c r="G39" s="107">
        <v>0</v>
      </c>
      <c r="H39" s="107">
        <v>0</v>
      </c>
      <c r="I39" s="107">
        <v>-5</v>
      </c>
      <c r="J39" s="21"/>
      <c r="K39" s="21"/>
      <c r="L39" s="107">
        <v>0</v>
      </c>
      <c r="M39" s="21"/>
      <c r="N39" s="21">
        <f>+L39+I39+H39+F39</f>
        <v>-5</v>
      </c>
    </row>
    <row r="40" spans="1:14" ht="13.5" thickBot="1">
      <c r="A40" t="s">
        <v>280</v>
      </c>
      <c r="E40" s="22">
        <f>SUM(E30:E35)</f>
        <v>98560</v>
      </c>
      <c r="F40" s="22">
        <f>SUM(F30:F35)</f>
        <v>98560</v>
      </c>
      <c r="G40" s="22"/>
      <c r="H40" s="22">
        <f>SUM(H30:H35)</f>
        <v>7208</v>
      </c>
      <c r="I40" s="22">
        <f>SUM(I30:I35)+I39</f>
        <v>1322</v>
      </c>
      <c r="J40" s="22"/>
      <c r="K40" s="22"/>
      <c r="L40" s="22">
        <f>SUM(L30:L35)</f>
        <v>64594</v>
      </c>
      <c r="M40" s="22"/>
      <c r="N40" s="22">
        <f>SUM(N30:N35)+N39</f>
        <v>171684</v>
      </c>
    </row>
    <row r="41" spans="5:14" ht="13.5" thickTop="1">
      <c r="E41" s="123"/>
      <c r="F41" s="123"/>
      <c r="G41" s="123"/>
      <c r="H41" s="123"/>
      <c r="I41" s="123"/>
      <c r="J41" s="123"/>
      <c r="K41" s="123"/>
      <c r="L41" s="123"/>
      <c r="M41" s="123"/>
      <c r="N41" s="123"/>
    </row>
    <row r="42" ht="12.75">
      <c r="M42" s="99"/>
    </row>
    <row r="43" ht="12.75">
      <c r="M43" s="99"/>
    </row>
    <row r="44" spans="1:13" ht="12.75">
      <c r="A44" t="s">
        <v>145</v>
      </c>
      <c r="M44" s="99"/>
    </row>
    <row r="45" spans="1:13" ht="12.75">
      <c r="A45" t="s">
        <v>250</v>
      </c>
      <c r="M45" s="99"/>
    </row>
    <row r="46" ht="12.75">
      <c r="M46" s="99"/>
    </row>
    <row r="47" spans="1:13" ht="12.75">
      <c r="A47" s="7"/>
      <c r="M47" s="99"/>
    </row>
    <row r="48" ht="12.75">
      <c r="M48" s="99"/>
    </row>
    <row r="49" ht="12.75">
      <c r="M49" s="100"/>
    </row>
    <row r="50" ht="12.75">
      <c r="M50" s="99"/>
    </row>
    <row r="51" ht="12.75">
      <c r="M51" s="99"/>
    </row>
    <row r="52" ht="12.75">
      <c r="M52" s="99"/>
    </row>
    <row r="53" ht="12.75">
      <c r="M53" s="99"/>
    </row>
    <row r="54" ht="12.75">
      <c r="M54" s="100"/>
    </row>
    <row r="55" ht="12.75">
      <c r="M55" s="99"/>
    </row>
    <row r="56" ht="12.75">
      <c r="M56" s="99"/>
    </row>
    <row r="57" ht="12.75">
      <c r="M57" s="99"/>
    </row>
    <row r="58" ht="12.75">
      <c r="M58" s="99"/>
    </row>
    <row r="59" ht="12.75">
      <c r="M59" s="99"/>
    </row>
    <row r="60" ht="12.75">
      <c r="M60" s="99"/>
    </row>
    <row r="61" ht="12.75">
      <c r="M61" s="99"/>
    </row>
    <row r="62" ht="12.75">
      <c r="M62" s="99"/>
    </row>
    <row r="63" ht="12.75">
      <c r="M63" s="99"/>
    </row>
    <row r="64" ht="12.75">
      <c r="M64" s="99"/>
    </row>
    <row r="65" ht="12.75">
      <c r="M65" s="99"/>
    </row>
    <row r="66" ht="12.75">
      <c r="M66" s="99"/>
    </row>
    <row r="67" ht="12.75">
      <c r="M67" s="99"/>
    </row>
    <row r="68" ht="12.75">
      <c r="M68" s="99"/>
    </row>
    <row r="69" ht="12.75">
      <c r="M69" s="99"/>
    </row>
    <row r="70" ht="12.75">
      <c r="M70" s="99"/>
    </row>
    <row r="71" ht="12.75">
      <c r="M71" s="99"/>
    </row>
    <row r="72" ht="12.75">
      <c r="M72" s="99"/>
    </row>
    <row r="73" ht="12.75">
      <c r="M73" s="99"/>
    </row>
    <row r="74" ht="12.75">
      <c r="M74" s="99"/>
    </row>
    <row r="75" ht="12.75">
      <c r="M75" s="99"/>
    </row>
    <row r="76" ht="12.75">
      <c r="M76" s="99"/>
    </row>
    <row r="77" ht="12.75">
      <c r="M77" s="99"/>
    </row>
    <row r="78" ht="12.75">
      <c r="M78" s="99"/>
    </row>
  </sheetData>
  <mergeCells count="5">
    <mergeCell ref="E9:F9"/>
    <mergeCell ref="E10:F10"/>
    <mergeCell ref="H10:I10"/>
    <mergeCell ref="E11:F11"/>
    <mergeCell ref="H11:I11"/>
  </mergeCells>
  <printOptions/>
  <pageMargins left="0.5" right="0" top="1" bottom="1" header="0.5" footer="0.5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43">
      <selection activeCell="A6" sqref="A6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56.140625" style="0" customWidth="1"/>
    <col min="4" max="4" width="10.7109375" style="0" customWidth="1"/>
    <col min="5" max="5" width="1.7109375" style="0" customWidth="1"/>
    <col min="6" max="6" width="10.7109375" style="0" customWidth="1"/>
    <col min="7" max="7" width="2.28125" style="0" customWidth="1"/>
  </cols>
  <sheetData>
    <row r="1" ht="18">
      <c r="A1" s="40" t="s">
        <v>0</v>
      </c>
    </row>
    <row r="2" ht="12" customHeight="1">
      <c r="A2" t="s">
        <v>138</v>
      </c>
    </row>
    <row r="3" ht="7.5" customHeight="1"/>
    <row r="4" ht="12.75">
      <c r="A4" s="35" t="s">
        <v>273</v>
      </c>
    </row>
    <row r="5" ht="7.5" customHeight="1">
      <c r="A5" s="28"/>
    </row>
    <row r="6" ht="15.75">
      <c r="A6" s="28" t="s">
        <v>243</v>
      </c>
    </row>
    <row r="7" ht="10.5" customHeight="1">
      <c r="A7" s="28"/>
    </row>
    <row r="8" spans="4:6" ht="12.75">
      <c r="D8" s="163" t="s">
        <v>272</v>
      </c>
      <c r="E8" s="163"/>
      <c r="F8" s="163"/>
    </row>
    <row r="9" spans="4:6" ht="12.75">
      <c r="D9" s="41" t="s">
        <v>271</v>
      </c>
      <c r="F9" s="41" t="s">
        <v>220</v>
      </c>
    </row>
    <row r="10" spans="4:6" ht="12.75">
      <c r="D10" s="4" t="s">
        <v>1</v>
      </c>
      <c r="F10" s="4" t="s">
        <v>1</v>
      </c>
    </row>
    <row r="11" spans="1:6" ht="12.75">
      <c r="A11" s="3" t="s">
        <v>222</v>
      </c>
      <c r="D11" s="78"/>
      <c r="F11" s="78"/>
    </row>
    <row r="12" spans="1:6" ht="12.75">
      <c r="A12" s="35" t="s">
        <v>223</v>
      </c>
      <c r="D12" s="78">
        <v>101707</v>
      </c>
      <c r="F12" s="78">
        <v>90752</v>
      </c>
    </row>
    <row r="13" spans="1:6" ht="12.75">
      <c r="A13" s="35" t="s">
        <v>224</v>
      </c>
      <c r="D13" s="121">
        <v>-87350</v>
      </c>
      <c r="F13" s="121">
        <v>-71294</v>
      </c>
    </row>
    <row r="14" spans="1:6" ht="12.75">
      <c r="A14" s="3" t="s">
        <v>221</v>
      </c>
      <c r="D14" s="80">
        <f>SUM(D12:D13)</f>
        <v>14357</v>
      </c>
      <c r="F14" s="80">
        <f>SUM(F12:F13)</f>
        <v>19458</v>
      </c>
    </row>
    <row r="15" spans="1:6" ht="12.75">
      <c r="A15" s="35" t="s">
        <v>298</v>
      </c>
      <c r="D15" s="80">
        <v>24</v>
      </c>
      <c r="F15" s="113">
        <v>0</v>
      </c>
    </row>
    <row r="16" spans="1:6" ht="12.75">
      <c r="A16" s="35" t="s">
        <v>157</v>
      </c>
      <c r="D16" s="80">
        <v>-42</v>
      </c>
      <c r="F16" s="113">
        <v>-20</v>
      </c>
    </row>
    <row r="17" spans="1:6" ht="12.75">
      <c r="A17" s="35" t="s">
        <v>35</v>
      </c>
      <c r="D17" s="97">
        <v>1313</v>
      </c>
      <c r="F17" s="97">
        <v>1275</v>
      </c>
    </row>
    <row r="18" spans="1:6" ht="12.75">
      <c r="A18" s="35" t="s">
        <v>226</v>
      </c>
      <c r="D18" s="97">
        <v>-1872</v>
      </c>
      <c r="F18" s="112">
        <v>-2233</v>
      </c>
    </row>
    <row r="19" spans="1:6" ht="12.75">
      <c r="A19" s="35" t="s">
        <v>251</v>
      </c>
      <c r="D19" s="97">
        <v>126</v>
      </c>
      <c r="F19" s="112">
        <v>0</v>
      </c>
    </row>
    <row r="20" spans="1:6" ht="12.75">
      <c r="A20" s="35" t="s">
        <v>227</v>
      </c>
      <c r="D20" s="79">
        <f>SUM(D14:D19)</f>
        <v>13906</v>
      </c>
      <c r="F20" s="79">
        <f>SUM(F14:F19)</f>
        <v>18480</v>
      </c>
    </row>
    <row r="21" spans="1:6" ht="9" customHeight="1">
      <c r="A21" s="35"/>
      <c r="D21" s="80"/>
      <c r="F21" s="80"/>
    </row>
    <row r="22" spans="1:6" ht="12.75">
      <c r="A22" s="3" t="s">
        <v>228</v>
      </c>
      <c r="D22" s="80"/>
      <c r="F22" s="113"/>
    </row>
    <row r="23" spans="1:6" ht="12.75">
      <c r="A23" s="35" t="s">
        <v>225</v>
      </c>
      <c r="D23" s="111">
        <v>0</v>
      </c>
      <c r="F23" s="111">
        <v>20</v>
      </c>
    </row>
    <row r="24" spans="1:6" ht="12.75">
      <c r="A24" s="35" t="s">
        <v>229</v>
      </c>
      <c r="D24" s="80"/>
      <c r="F24" s="113"/>
    </row>
    <row r="25" spans="1:6" ht="12.75">
      <c r="A25" s="46" t="s">
        <v>10</v>
      </c>
      <c r="B25" t="s">
        <v>230</v>
      </c>
      <c r="D25" s="78">
        <v>-4401</v>
      </c>
      <c r="F25" s="111">
        <v>-12073</v>
      </c>
    </row>
    <row r="26" spans="1:6" ht="12.75">
      <c r="A26" s="46" t="s">
        <v>10</v>
      </c>
      <c r="B26" t="s">
        <v>231</v>
      </c>
      <c r="D26" s="111">
        <v>201</v>
      </c>
      <c r="F26" s="111">
        <v>11</v>
      </c>
    </row>
    <row r="27" spans="1:6" ht="12.75">
      <c r="A27" s="35" t="s">
        <v>310</v>
      </c>
      <c r="D27" s="111">
        <v>171</v>
      </c>
      <c r="F27" s="111">
        <v>0</v>
      </c>
    </row>
    <row r="28" spans="1:6" ht="12.75">
      <c r="A28" s="35" t="s">
        <v>318</v>
      </c>
      <c r="D28" s="113">
        <v>-3000</v>
      </c>
      <c r="F28" s="113">
        <v>0</v>
      </c>
    </row>
    <row r="29" spans="1:6" ht="12.75">
      <c r="A29" s="35" t="s">
        <v>268</v>
      </c>
      <c r="D29" s="79">
        <f>SUM(D23:D28)</f>
        <v>-7029</v>
      </c>
      <c r="F29" s="79">
        <f>SUM(F23:F28)</f>
        <v>-12042</v>
      </c>
    </row>
    <row r="30" spans="4:6" ht="9" customHeight="1">
      <c r="D30" s="80"/>
      <c r="F30" s="80"/>
    </row>
    <row r="31" spans="1:6" ht="12.75">
      <c r="A31" s="3" t="s">
        <v>232</v>
      </c>
      <c r="D31" s="80"/>
      <c r="F31" s="80"/>
    </row>
    <row r="32" spans="1:6" ht="12.75">
      <c r="A32" t="s">
        <v>195</v>
      </c>
      <c r="D32" s="80">
        <v>-3659</v>
      </c>
      <c r="F32" s="80">
        <v>-1941</v>
      </c>
    </row>
    <row r="33" spans="1:6" ht="12.75">
      <c r="A33" t="s">
        <v>196</v>
      </c>
      <c r="D33" s="113">
        <v>-195</v>
      </c>
      <c r="F33" s="113">
        <v>-765</v>
      </c>
    </row>
    <row r="34" spans="1:6" ht="12.75">
      <c r="A34" t="s">
        <v>233</v>
      </c>
      <c r="D34" s="113">
        <v>0</v>
      </c>
      <c r="F34" s="80">
        <v>-29</v>
      </c>
    </row>
    <row r="35" spans="1:6" ht="12.75">
      <c r="A35" s="82" t="s">
        <v>197</v>
      </c>
      <c r="D35" s="113">
        <v>-4967</v>
      </c>
      <c r="F35" s="80">
        <v>-4965</v>
      </c>
    </row>
    <row r="36" spans="1:6" ht="12.75">
      <c r="A36" s="82" t="s">
        <v>36</v>
      </c>
      <c r="D36" s="113">
        <v>0</v>
      </c>
      <c r="F36" s="80">
        <v>1519</v>
      </c>
    </row>
    <row r="37" spans="1:6" ht="12.75">
      <c r="A37" s="82" t="s">
        <v>269</v>
      </c>
      <c r="D37" s="79">
        <f>SUM(D32:D36)</f>
        <v>-8821</v>
      </c>
      <c r="F37" s="79">
        <f>SUM(F32:F36)</f>
        <v>-6181</v>
      </c>
    </row>
    <row r="38" spans="1:6" ht="9" customHeight="1">
      <c r="A38" s="82"/>
      <c r="D38" s="80"/>
      <c r="F38" s="78"/>
    </row>
    <row r="39" spans="1:6" ht="12.75">
      <c r="A39" s="82" t="s">
        <v>317</v>
      </c>
      <c r="D39" s="80">
        <f>+D37+D29+D20</f>
        <v>-1944</v>
      </c>
      <c r="F39" s="78">
        <f>+F37+F29+F20</f>
        <v>257</v>
      </c>
    </row>
    <row r="40" spans="1:6" ht="12.75">
      <c r="A40" s="82" t="s">
        <v>263</v>
      </c>
      <c r="D40" s="80">
        <v>-11</v>
      </c>
      <c r="F40" s="111">
        <v>0</v>
      </c>
    </row>
    <row r="41" spans="1:6" ht="12.75">
      <c r="A41" s="82" t="s">
        <v>234</v>
      </c>
      <c r="D41" s="80"/>
      <c r="F41" s="78"/>
    </row>
    <row r="42" spans="1:6" ht="12.75">
      <c r="A42" s="132" t="s">
        <v>10</v>
      </c>
      <c r="B42" t="s">
        <v>235</v>
      </c>
      <c r="D42" s="80">
        <v>43060</v>
      </c>
      <c r="F42" s="78">
        <v>42803</v>
      </c>
    </row>
    <row r="43" spans="1:6" ht="13.5" thickBot="1">
      <c r="A43" s="132" t="s">
        <v>10</v>
      </c>
      <c r="B43" t="s">
        <v>236</v>
      </c>
      <c r="D43" s="133">
        <f>SUM(D39:D42)</f>
        <v>41105</v>
      </c>
      <c r="F43" s="133">
        <f>SUM(F39:F42)</f>
        <v>43060</v>
      </c>
    </row>
    <row r="44" spans="1:4" ht="12.75" customHeight="1">
      <c r="A44" s="82"/>
      <c r="D44" s="80"/>
    </row>
    <row r="45" spans="1:4" ht="12.75" customHeight="1">
      <c r="A45" s="82"/>
      <c r="D45" s="80"/>
    </row>
    <row r="46" spans="1:4" ht="12.75" customHeight="1">
      <c r="A46" s="82" t="s">
        <v>146</v>
      </c>
      <c r="D46" s="80"/>
    </row>
    <row r="47" spans="1:6" ht="12.75" customHeight="1">
      <c r="A47" s="82"/>
      <c r="B47" t="s">
        <v>151</v>
      </c>
      <c r="D47" s="80">
        <v>35433</v>
      </c>
      <c r="F47" s="9">
        <v>40115</v>
      </c>
    </row>
    <row r="48" spans="1:6" ht="12.75" customHeight="1">
      <c r="A48" s="82"/>
      <c r="B48" t="s">
        <v>150</v>
      </c>
      <c r="D48" s="80">
        <v>5672</v>
      </c>
      <c r="F48" s="9">
        <v>2945</v>
      </c>
    </row>
    <row r="49" spans="1:6" ht="12.75" customHeight="1" thickBot="1">
      <c r="A49" s="82"/>
      <c r="D49" s="81">
        <f>SUM(D47:D48)</f>
        <v>41105</v>
      </c>
      <c r="F49" s="134">
        <f>SUM(F47:F48)</f>
        <v>43060</v>
      </c>
    </row>
    <row r="50" spans="1:4" ht="12.75" customHeight="1" thickTop="1">
      <c r="A50" s="82"/>
      <c r="D50" s="80"/>
    </row>
    <row r="51" spans="1:4" ht="12.75" customHeight="1">
      <c r="A51" s="82"/>
      <c r="D51" s="80"/>
    </row>
    <row r="52" ht="12.75">
      <c r="A52" t="s">
        <v>144</v>
      </c>
    </row>
    <row r="53" ht="12.75">
      <c r="A53" t="s">
        <v>244</v>
      </c>
    </row>
    <row r="54" ht="5.25" customHeight="1"/>
    <row r="55" ht="12.75">
      <c r="A55" s="7"/>
    </row>
  </sheetData>
  <mergeCells count="1">
    <mergeCell ref="D8:F8"/>
  </mergeCells>
  <printOptions/>
  <pageMargins left="1" right="0.75" top="1" bottom="1" header="0.5" footer="0.5"/>
  <pageSetup horizontalDpi="360" verticalDpi="36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1"/>
  <sheetViews>
    <sheetView tabSelected="1" view="pageBreakPreview" zoomScale="60" workbookViewId="0" topLeftCell="A223">
      <selection activeCell="D225" sqref="D225"/>
    </sheetView>
  </sheetViews>
  <sheetFormatPr defaultColWidth="9.140625" defaultRowHeight="12.75"/>
  <cols>
    <col min="1" max="1" width="3.57421875" style="35" customWidth="1"/>
    <col min="2" max="2" width="4.7109375" style="35" customWidth="1"/>
    <col min="3" max="3" width="27.7109375" style="35" customWidth="1"/>
    <col min="4" max="4" width="12.140625" style="35" customWidth="1"/>
    <col min="5" max="5" width="1.7109375" style="35" customWidth="1"/>
    <col min="6" max="6" width="13.140625" style="35" customWidth="1"/>
    <col min="7" max="7" width="2.421875" style="35" customWidth="1"/>
    <col min="8" max="8" width="13.00390625" style="35" customWidth="1"/>
    <col min="9" max="9" width="2.28125" style="35" customWidth="1"/>
    <col min="10" max="10" width="14.28125" style="35" customWidth="1"/>
    <col min="11" max="11" width="3.7109375" style="35" customWidth="1"/>
    <col min="12" max="16384" width="9.140625" style="35" customWidth="1"/>
  </cols>
  <sheetData>
    <row r="1" ht="19.5">
      <c r="A1" s="141" t="s">
        <v>0</v>
      </c>
    </row>
    <row r="2" ht="12" customHeight="1">
      <c r="A2" t="s">
        <v>138</v>
      </c>
    </row>
    <row r="3" ht="7.5" customHeight="1">
      <c r="A3"/>
    </row>
    <row r="4" ht="14.25">
      <c r="A4" s="140" t="s">
        <v>273</v>
      </c>
    </row>
    <row r="5" ht="6" customHeight="1"/>
    <row r="6" ht="15.75">
      <c r="A6" s="28" t="s">
        <v>56</v>
      </c>
    </row>
    <row r="7" ht="15">
      <c r="A7" s="71"/>
    </row>
    <row r="9" spans="1:2" ht="15">
      <c r="A9" s="45" t="s">
        <v>117</v>
      </c>
      <c r="B9" s="71" t="s">
        <v>57</v>
      </c>
    </row>
    <row r="10" ht="12.75">
      <c r="B10" s="35" t="s">
        <v>242</v>
      </c>
    </row>
    <row r="11" ht="12.75">
      <c r="B11" s="35" t="s">
        <v>208</v>
      </c>
    </row>
    <row r="12" ht="12.75">
      <c r="B12" s="35" t="s">
        <v>252</v>
      </c>
    </row>
    <row r="13" ht="12.75" customHeight="1"/>
    <row r="14" ht="12.75" customHeight="1">
      <c r="B14" s="35" t="s">
        <v>239</v>
      </c>
    </row>
    <row r="15" ht="12.75" customHeight="1">
      <c r="B15" s="35" t="s">
        <v>240</v>
      </c>
    </row>
    <row r="16" ht="12.75" customHeight="1">
      <c r="B16" s="35" t="s">
        <v>241</v>
      </c>
    </row>
    <row r="17" ht="12.75" customHeight="1"/>
    <row r="18" ht="12.75">
      <c r="B18" s="35" t="s">
        <v>207</v>
      </c>
    </row>
    <row r="19" ht="12.75">
      <c r="B19" s="35" t="s">
        <v>253</v>
      </c>
    </row>
    <row r="22" spans="1:2" ht="15">
      <c r="A22" s="46" t="s">
        <v>116</v>
      </c>
      <c r="B22" s="71" t="s">
        <v>141</v>
      </c>
    </row>
    <row r="23" ht="12.75">
      <c r="B23" s="35" t="s">
        <v>142</v>
      </c>
    </row>
    <row r="26" spans="1:2" ht="15">
      <c r="A26" s="46" t="s">
        <v>60</v>
      </c>
      <c r="B26" s="71" t="s">
        <v>61</v>
      </c>
    </row>
    <row r="27" ht="12.75">
      <c r="B27" s="35" t="s">
        <v>62</v>
      </c>
    </row>
    <row r="30" spans="1:2" ht="15">
      <c r="A30" s="46" t="s">
        <v>63</v>
      </c>
      <c r="B30" s="71" t="s">
        <v>172</v>
      </c>
    </row>
    <row r="31" ht="12.75">
      <c r="B31" s="35" t="s">
        <v>173</v>
      </c>
    </row>
    <row r="34" spans="1:2" ht="15">
      <c r="A34" s="46" t="s">
        <v>64</v>
      </c>
      <c r="B34" s="71" t="s">
        <v>152</v>
      </c>
    </row>
    <row r="35" ht="12.75">
      <c r="B35" s="35" t="s">
        <v>217</v>
      </c>
    </row>
    <row r="36" ht="12.75">
      <c r="B36" s="35" t="s">
        <v>218</v>
      </c>
    </row>
    <row r="37" ht="12" customHeight="1"/>
    <row r="39" spans="1:2" ht="15">
      <c r="A39" s="46" t="s">
        <v>65</v>
      </c>
      <c r="B39" s="71" t="s">
        <v>83</v>
      </c>
    </row>
    <row r="40" ht="12.75">
      <c r="B40" s="35" t="s">
        <v>254</v>
      </c>
    </row>
    <row r="41" ht="12.75">
      <c r="B41" s="35" t="s">
        <v>255</v>
      </c>
    </row>
    <row r="44" spans="1:2" ht="15">
      <c r="A44" s="46" t="s">
        <v>70</v>
      </c>
      <c r="B44" s="71" t="s">
        <v>112</v>
      </c>
    </row>
    <row r="45" spans="1:2" ht="12.75">
      <c r="A45" s="46"/>
      <c r="B45" s="35" t="s">
        <v>301</v>
      </c>
    </row>
    <row r="48" spans="1:2" ht="15">
      <c r="A48" s="45" t="s">
        <v>76</v>
      </c>
      <c r="B48" s="71" t="s">
        <v>58</v>
      </c>
    </row>
    <row r="49" spans="1:2" ht="12.75">
      <c r="A49" s="45"/>
      <c r="B49" s="35" t="s">
        <v>153</v>
      </c>
    </row>
    <row r="50" spans="4:8" ht="12.75">
      <c r="D50" s="48"/>
      <c r="E50" s="48"/>
      <c r="F50" s="48"/>
      <c r="G50" s="48"/>
      <c r="H50" s="51"/>
    </row>
    <row r="52" spans="1:2" ht="15">
      <c r="A52" s="46" t="s">
        <v>78</v>
      </c>
      <c r="B52" s="71" t="s">
        <v>77</v>
      </c>
    </row>
    <row r="53" spans="1:2" ht="12.75">
      <c r="A53" s="46"/>
      <c r="B53" s="35" t="s">
        <v>154</v>
      </c>
    </row>
    <row r="54" spans="1:2" ht="12.75">
      <c r="A54" s="46"/>
      <c r="B54" s="35" t="s">
        <v>256</v>
      </c>
    </row>
    <row r="55" spans="1:2" ht="12.75">
      <c r="A55" s="46"/>
      <c r="B55" s="35" t="s">
        <v>302</v>
      </c>
    </row>
    <row r="56" ht="12.75">
      <c r="B56" s="35" t="s">
        <v>257</v>
      </c>
    </row>
    <row r="57" ht="12.75">
      <c r="B57" s="35" t="s">
        <v>258</v>
      </c>
    </row>
    <row r="58" ht="12.75">
      <c r="B58" s="35" t="s">
        <v>259</v>
      </c>
    </row>
    <row r="59" ht="12.75">
      <c r="B59" s="35" t="s">
        <v>260</v>
      </c>
    </row>
    <row r="62" spans="1:8" ht="15">
      <c r="A62" s="46" t="s">
        <v>79</v>
      </c>
      <c r="B62" s="71" t="s">
        <v>107</v>
      </c>
      <c r="D62" s="48"/>
      <c r="E62" s="48"/>
      <c r="F62" s="48"/>
      <c r="G62" s="48"/>
      <c r="H62" s="48"/>
    </row>
    <row r="63" spans="2:8" ht="12.75">
      <c r="B63" s="35" t="s">
        <v>176</v>
      </c>
      <c r="D63" s="48"/>
      <c r="E63" s="48"/>
      <c r="F63" s="48"/>
      <c r="G63" s="48"/>
      <c r="H63" s="48"/>
    </row>
    <row r="64" spans="2:8" ht="12.75">
      <c r="B64" s="35" t="s">
        <v>177</v>
      </c>
      <c r="D64" s="48"/>
      <c r="E64" s="48"/>
      <c r="F64" s="48"/>
      <c r="G64" s="48"/>
      <c r="H64" s="48"/>
    </row>
    <row r="65" spans="4:8" ht="12.75">
      <c r="D65" s="48"/>
      <c r="E65" s="48"/>
      <c r="F65" s="48"/>
      <c r="G65" s="48"/>
      <c r="H65" s="48"/>
    </row>
    <row r="66" spans="4:8" ht="12.75">
      <c r="D66" s="48"/>
      <c r="E66" s="48"/>
      <c r="F66" s="48"/>
      <c r="G66" s="48"/>
      <c r="H66" s="48"/>
    </row>
    <row r="67" spans="1:8" ht="15">
      <c r="A67" s="46" t="s">
        <v>80</v>
      </c>
      <c r="B67" s="71" t="s">
        <v>85</v>
      </c>
      <c r="D67" s="48"/>
      <c r="E67" s="48"/>
      <c r="F67" s="48"/>
      <c r="G67" s="48"/>
      <c r="H67" s="48"/>
    </row>
    <row r="68" spans="2:8" ht="12.75">
      <c r="B68" s="35" t="s">
        <v>303</v>
      </c>
      <c r="D68" s="48"/>
      <c r="E68" s="48"/>
      <c r="F68" s="48"/>
      <c r="G68" s="48"/>
      <c r="H68" s="48"/>
    </row>
    <row r="69" spans="4:8" ht="12.75">
      <c r="D69" s="48"/>
      <c r="E69" s="48"/>
      <c r="F69" s="48"/>
      <c r="G69" s="48"/>
      <c r="H69" s="48"/>
    </row>
    <row r="70" spans="4:8" ht="12.75">
      <c r="D70" s="48"/>
      <c r="E70" s="48"/>
      <c r="F70" s="48"/>
      <c r="G70" s="48"/>
      <c r="H70" s="48"/>
    </row>
    <row r="71" spans="1:8" ht="15">
      <c r="A71" s="46" t="s">
        <v>82</v>
      </c>
      <c r="B71" s="71" t="s">
        <v>136</v>
      </c>
      <c r="D71" s="48"/>
      <c r="E71" s="48"/>
      <c r="F71" s="48"/>
      <c r="G71" s="48"/>
      <c r="H71" s="48"/>
    </row>
    <row r="72" spans="2:8" ht="12.75">
      <c r="B72" s="35" t="s">
        <v>296</v>
      </c>
      <c r="D72" s="48"/>
      <c r="E72" s="48"/>
      <c r="F72" s="48"/>
      <c r="G72" s="48"/>
      <c r="H72" s="48"/>
    </row>
    <row r="73" spans="2:8" ht="12.75">
      <c r="B73" s="35" t="s">
        <v>213</v>
      </c>
      <c r="D73" s="48"/>
      <c r="E73" s="48"/>
      <c r="F73" s="48"/>
      <c r="G73" s="48"/>
      <c r="H73" s="48"/>
    </row>
    <row r="74" spans="4:8" ht="12.75" customHeight="1">
      <c r="D74" s="48"/>
      <c r="E74" s="48"/>
      <c r="F74" s="48"/>
      <c r="G74" s="48"/>
      <c r="H74" s="48"/>
    </row>
    <row r="75" spans="2:8" ht="12.75">
      <c r="B75" s="35" t="s">
        <v>211</v>
      </c>
      <c r="D75" s="48"/>
      <c r="E75" s="48"/>
      <c r="F75" s="48"/>
      <c r="G75" s="48"/>
      <c r="H75" s="48"/>
    </row>
    <row r="76" spans="3:8" ht="12.75">
      <c r="C76" s="129" t="s">
        <v>212</v>
      </c>
      <c r="D76" s="48"/>
      <c r="E76" s="48"/>
      <c r="F76" s="48"/>
      <c r="G76" s="48"/>
      <c r="H76" s="48"/>
    </row>
    <row r="77" spans="2:8" ht="12.75">
      <c r="B77" s="46"/>
      <c r="C77" s="35" t="s">
        <v>306</v>
      </c>
      <c r="D77" s="48"/>
      <c r="E77" s="48"/>
      <c r="F77" s="48"/>
      <c r="G77" s="48"/>
      <c r="H77" s="48"/>
    </row>
    <row r="78" spans="2:8" ht="12.75">
      <c r="B78" s="46"/>
      <c r="C78" s="35" t="s">
        <v>214</v>
      </c>
      <c r="D78" s="48"/>
      <c r="E78" s="48"/>
      <c r="F78" s="48"/>
      <c r="G78" s="48"/>
      <c r="H78" s="48"/>
    </row>
    <row r="79" spans="4:8" ht="6" customHeight="1">
      <c r="D79" s="48"/>
      <c r="E79" s="48"/>
      <c r="F79" s="48"/>
      <c r="G79" s="48"/>
      <c r="H79" s="48"/>
    </row>
    <row r="80" spans="2:8" ht="12.75">
      <c r="B80" s="46"/>
      <c r="C80" s="129" t="s">
        <v>179</v>
      </c>
      <c r="D80" s="48"/>
      <c r="E80" s="48"/>
      <c r="F80" s="48"/>
      <c r="G80" s="48"/>
      <c r="H80" s="48"/>
    </row>
    <row r="81" spans="2:8" ht="12.75">
      <c r="B81" s="46"/>
      <c r="C81" s="35" t="s">
        <v>297</v>
      </c>
      <c r="D81" s="48"/>
      <c r="E81" s="48"/>
      <c r="F81" s="48"/>
      <c r="G81" s="48"/>
      <c r="H81" s="48"/>
    </row>
    <row r="82" spans="4:8" ht="12.75">
      <c r="D82" s="48"/>
      <c r="E82" s="48"/>
      <c r="F82" s="48"/>
      <c r="G82" s="48"/>
      <c r="H82" s="48"/>
    </row>
    <row r="83" spans="4:8" ht="12.75">
      <c r="D83" s="48"/>
      <c r="E83" s="48"/>
      <c r="F83" s="48"/>
      <c r="G83" s="48"/>
      <c r="H83" s="48"/>
    </row>
    <row r="84" spans="1:8" ht="15">
      <c r="A84" s="46" t="s">
        <v>84</v>
      </c>
      <c r="B84" s="71" t="s">
        <v>118</v>
      </c>
      <c r="D84" s="48"/>
      <c r="E84" s="48"/>
      <c r="F84" s="48"/>
      <c r="G84" s="48"/>
      <c r="H84" s="48"/>
    </row>
    <row r="85" spans="2:8" ht="12.75">
      <c r="B85" s="35" t="s">
        <v>292</v>
      </c>
      <c r="D85" s="48"/>
      <c r="E85" s="48"/>
      <c r="F85" s="48"/>
      <c r="G85" s="48"/>
      <c r="H85" s="48"/>
    </row>
    <row r="86" spans="4:8" ht="6" customHeight="1">
      <c r="D86" s="48"/>
      <c r="E86" s="48"/>
      <c r="F86" s="48"/>
      <c r="G86" s="48"/>
      <c r="H86" s="48"/>
    </row>
    <row r="87" spans="4:8" ht="12.75">
      <c r="D87" s="48"/>
      <c r="E87" s="48"/>
      <c r="F87" s="48"/>
      <c r="G87" s="48"/>
      <c r="H87" s="53" t="s">
        <v>59</v>
      </c>
    </row>
    <row r="88" spans="4:8" ht="12.75">
      <c r="D88" s="48"/>
      <c r="E88" s="48"/>
      <c r="F88" s="48"/>
      <c r="G88" s="48"/>
      <c r="H88" s="73" t="s">
        <v>282</v>
      </c>
    </row>
    <row r="89" spans="4:8" ht="12.75">
      <c r="D89" s="48"/>
      <c r="E89" s="48"/>
      <c r="F89" s="48"/>
      <c r="G89" s="48"/>
      <c r="H89" s="54" t="s">
        <v>1</v>
      </c>
    </row>
    <row r="90" spans="3:8" ht="13.5" thickBot="1">
      <c r="C90" s="35" t="s">
        <v>219</v>
      </c>
      <c r="D90" s="48"/>
      <c r="E90" s="48"/>
      <c r="F90" s="48"/>
      <c r="G90" s="48"/>
      <c r="H90" s="75">
        <v>2028</v>
      </c>
    </row>
    <row r="91" spans="4:8" ht="9" customHeight="1" thickTop="1">
      <c r="D91" s="48"/>
      <c r="E91" s="48"/>
      <c r="F91" s="48"/>
      <c r="G91" s="48"/>
      <c r="H91" s="94"/>
    </row>
    <row r="92" spans="3:8" ht="12.75">
      <c r="C92" s="35" t="s">
        <v>89</v>
      </c>
      <c r="D92" s="48"/>
      <c r="E92" s="48"/>
      <c r="F92" s="48"/>
      <c r="G92" s="48"/>
      <c r="H92" s="48"/>
    </row>
    <row r="93" spans="3:8" ht="13.5" thickBot="1">
      <c r="C93" s="46" t="s">
        <v>90</v>
      </c>
      <c r="D93" s="48"/>
      <c r="E93" s="48"/>
      <c r="F93" s="48"/>
      <c r="G93" s="48"/>
      <c r="H93" s="160">
        <v>2028</v>
      </c>
    </row>
    <row r="94" spans="2:8" ht="13.5" thickTop="1">
      <c r="B94" s="46"/>
      <c r="D94" s="48"/>
      <c r="E94" s="48"/>
      <c r="F94" s="48"/>
      <c r="G94" s="48"/>
      <c r="H94" s="51"/>
    </row>
    <row r="95" spans="2:8" ht="12.75">
      <c r="B95" s="46"/>
      <c r="D95" s="48"/>
      <c r="E95" s="48"/>
      <c r="F95" s="48"/>
      <c r="G95" s="48"/>
      <c r="H95" s="51"/>
    </row>
    <row r="96" spans="1:8" ht="15">
      <c r="A96" s="46" t="s">
        <v>86</v>
      </c>
      <c r="B96" s="71" t="s">
        <v>119</v>
      </c>
      <c r="D96" s="48"/>
      <c r="E96" s="48"/>
      <c r="F96" s="48"/>
      <c r="G96" s="48"/>
      <c r="H96" s="48"/>
    </row>
    <row r="97" spans="1:8" ht="12.75" hidden="1">
      <c r="A97" s="46" t="s">
        <v>120</v>
      </c>
      <c r="B97" s="35" t="s">
        <v>121</v>
      </c>
      <c r="D97" s="48"/>
      <c r="E97" s="48"/>
      <c r="F97" s="48"/>
      <c r="G97" s="48"/>
      <c r="H97" s="4" t="s">
        <v>122</v>
      </c>
    </row>
    <row r="98" spans="4:10" ht="12.75" hidden="1">
      <c r="D98" s="48"/>
      <c r="E98" s="48"/>
      <c r="F98" s="48"/>
      <c r="G98" s="48"/>
      <c r="H98" s="53" t="s">
        <v>123</v>
      </c>
      <c r="I98" s="3"/>
      <c r="J98" s="4"/>
    </row>
    <row r="99" spans="4:10" ht="12.75" hidden="1">
      <c r="D99" s="48"/>
      <c r="E99" s="48"/>
      <c r="F99" s="48"/>
      <c r="G99" s="48"/>
      <c r="H99" s="53" t="s">
        <v>124</v>
      </c>
      <c r="I99" s="3"/>
      <c r="J99" s="4"/>
    </row>
    <row r="100" spans="2:10" ht="12.75" hidden="1">
      <c r="B100" s="35" t="s">
        <v>125</v>
      </c>
      <c r="D100" s="48"/>
      <c r="E100" s="48"/>
      <c r="F100" s="48"/>
      <c r="G100" s="48"/>
      <c r="H100" s="54" t="s">
        <v>34</v>
      </c>
      <c r="I100" s="3"/>
      <c r="J100" s="47"/>
    </row>
    <row r="101" spans="4:10" ht="6" customHeight="1" hidden="1">
      <c r="D101" s="48"/>
      <c r="E101" s="48"/>
      <c r="F101" s="48"/>
      <c r="G101" s="48"/>
      <c r="H101" s="54"/>
      <c r="I101" s="3"/>
      <c r="J101" s="47"/>
    </row>
    <row r="102" spans="2:8" ht="12.75" hidden="1">
      <c r="B102" s="46" t="s">
        <v>126</v>
      </c>
      <c r="D102" s="48"/>
      <c r="E102" s="48"/>
      <c r="F102" s="48"/>
      <c r="G102" s="48"/>
      <c r="H102" s="48">
        <f>27062621+2224296</f>
        <v>29286917</v>
      </c>
    </row>
    <row r="103" spans="2:8" ht="12.75" hidden="1">
      <c r="B103" s="46" t="s">
        <v>127</v>
      </c>
      <c r="D103" s="48"/>
      <c r="E103" s="48"/>
      <c r="F103" s="48"/>
      <c r="G103" s="48"/>
      <c r="H103" s="48">
        <v>2206000</v>
      </c>
    </row>
    <row r="104" spans="2:8" ht="12.75" hidden="1">
      <c r="B104" s="46" t="s">
        <v>128</v>
      </c>
      <c r="D104" s="48"/>
      <c r="E104" s="48"/>
      <c r="F104" s="48"/>
      <c r="G104" s="48"/>
      <c r="H104" s="48">
        <v>50000</v>
      </c>
    </row>
    <row r="105" spans="2:8" ht="12.75" hidden="1">
      <c r="B105" s="46" t="s">
        <v>129</v>
      </c>
      <c r="D105" s="48"/>
      <c r="E105" s="48"/>
      <c r="F105" s="48"/>
      <c r="G105" s="48"/>
      <c r="H105" s="48">
        <v>2129083</v>
      </c>
    </row>
    <row r="106" spans="2:8" ht="13.5" hidden="1" thickBot="1">
      <c r="B106" s="46"/>
      <c r="D106" s="48"/>
      <c r="E106" s="48"/>
      <c r="F106" s="48"/>
      <c r="G106" s="48"/>
      <c r="H106" s="74">
        <f>SUM(H102:H105)</f>
        <v>33672000</v>
      </c>
    </row>
    <row r="107" spans="2:8" ht="12.75" hidden="1">
      <c r="B107" s="46"/>
      <c r="D107" s="48"/>
      <c r="E107" s="48"/>
      <c r="F107" s="48"/>
      <c r="G107" s="48"/>
      <c r="H107" s="48"/>
    </row>
    <row r="108" spans="1:10" ht="12.75">
      <c r="A108" s="46"/>
      <c r="B108" s="35" t="s">
        <v>161</v>
      </c>
      <c r="D108" s="48"/>
      <c r="E108" s="48"/>
      <c r="F108" s="48"/>
      <c r="G108" s="48"/>
      <c r="H108" s="4"/>
      <c r="I108"/>
      <c r="J108"/>
    </row>
    <row r="109" spans="4:8" ht="12.75">
      <c r="D109" s="48"/>
      <c r="E109" s="48"/>
      <c r="F109" s="48"/>
      <c r="G109" s="48"/>
      <c r="H109" s="48"/>
    </row>
    <row r="110" spans="4:8" ht="12.75">
      <c r="D110" s="48"/>
      <c r="E110" s="48"/>
      <c r="F110" s="48"/>
      <c r="G110" s="48"/>
      <c r="H110" s="48"/>
    </row>
    <row r="111" spans="1:8" ht="15">
      <c r="A111" s="46" t="s">
        <v>88</v>
      </c>
      <c r="B111" s="71" t="s">
        <v>180</v>
      </c>
      <c r="D111" s="48"/>
      <c r="E111" s="48"/>
      <c r="F111" s="48"/>
      <c r="G111" s="48"/>
      <c r="H111" s="48"/>
    </row>
    <row r="112" spans="2:8" ht="12.75" customHeight="1">
      <c r="B112" s="35" t="s">
        <v>315</v>
      </c>
      <c r="D112" s="48"/>
      <c r="E112" s="48"/>
      <c r="F112" s="48"/>
      <c r="G112" s="48"/>
      <c r="H112" s="48"/>
    </row>
    <row r="113" spans="2:8" ht="12.75" customHeight="1">
      <c r="B113" s="35" t="s">
        <v>290</v>
      </c>
      <c r="D113" s="48"/>
      <c r="E113" s="48"/>
      <c r="F113" s="48"/>
      <c r="G113" s="48"/>
      <c r="H113" s="48"/>
    </row>
    <row r="114" spans="2:8" ht="12.75" customHeight="1">
      <c r="B114" s="35" t="s">
        <v>291</v>
      </c>
      <c r="D114" s="48"/>
      <c r="E114" s="48"/>
      <c r="F114" s="48"/>
      <c r="G114" s="48"/>
      <c r="H114" s="48"/>
    </row>
    <row r="115" spans="4:8" ht="12.75" customHeight="1">
      <c r="D115" s="48"/>
      <c r="E115" s="48"/>
      <c r="F115" s="48"/>
      <c r="G115" s="48"/>
      <c r="H115" s="48"/>
    </row>
    <row r="116" spans="4:8" ht="12.75" customHeight="1">
      <c r="D116" s="48"/>
      <c r="E116" s="48"/>
      <c r="F116" s="48"/>
      <c r="G116" s="48"/>
      <c r="H116" s="48"/>
    </row>
    <row r="117" spans="1:8" ht="15">
      <c r="A117" s="46" t="s">
        <v>91</v>
      </c>
      <c r="B117" s="71" t="s">
        <v>105</v>
      </c>
      <c r="D117" s="48"/>
      <c r="E117" s="48"/>
      <c r="F117" s="48"/>
      <c r="G117" s="48"/>
      <c r="H117" s="48"/>
    </row>
    <row r="118" spans="2:8" ht="12.75">
      <c r="B118" s="35" t="s">
        <v>311</v>
      </c>
      <c r="D118" s="48"/>
      <c r="E118" s="48"/>
      <c r="F118" s="48"/>
      <c r="G118" s="48"/>
      <c r="H118" s="48"/>
    </row>
    <row r="119" spans="2:8" ht="12.75">
      <c r="B119" s="35" t="s">
        <v>312</v>
      </c>
      <c r="D119" s="48"/>
      <c r="E119" s="48"/>
      <c r="F119" s="48"/>
      <c r="G119" s="48"/>
      <c r="H119" s="48"/>
    </row>
    <row r="120" spans="2:8" ht="12.75">
      <c r="B120" s="35" t="s">
        <v>316</v>
      </c>
      <c r="D120" s="48"/>
      <c r="E120" s="48"/>
      <c r="F120" s="48"/>
      <c r="G120" s="48"/>
      <c r="H120" s="48"/>
    </row>
    <row r="121" spans="4:8" ht="12.75">
      <c r="D121" s="48"/>
      <c r="E121" s="48"/>
      <c r="F121" s="48"/>
      <c r="G121" s="48"/>
      <c r="H121" s="48"/>
    </row>
    <row r="122" spans="4:8" ht="12.75">
      <c r="D122" s="48"/>
      <c r="E122" s="48"/>
      <c r="F122" s="48"/>
      <c r="G122" s="48"/>
      <c r="H122" s="48"/>
    </row>
    <row r="123" spans="1:8" ht="15">
      <c r="A123" s="46" t="s">
        <v>92</v>
      </c>
      <c r="B123" s="71" t="s">
        <v>99</v>
      </c>
      <c r="C123" s="3"/>
      <c r="D123" s="58"/>
      <c r="E123" s="58"/>
      <c r="F123" s="58"/>
      <c r="G123" s="58"/>
      <c r="H123" s="48"/>
    </row>
    <row r="124" spans="4:8" ht="12.75">
      <c r="D124" s="48"/>
      <c r="E124" s="48"/>
      <c r="F124" s="48"/>
      <c r="G124" s="48"/>
      <c r="H124" s="48"/>
    </row>
    <row r="125" spans="2:8" ht="14.25">
      <c r="B125" s="59"/>
      <c r="C125" s="60"/>
      <c r="D125" s="61"/>
      <c r="E125" s="62"/>
      <c r="F125" s="142" t="s">
        <v>81</v>
      </c>
      <c r="G125" s="59"/>
      <c r="H125" s="145" t="s">
        <v>100</v>
      </c>
    </row>
    <row r="126" spans="2:8" ht="14.25">
      <c r="B126" s="63"/>
      <c r="C126" s="52"/>
      <c r="D126" s="51"/>
      <c r="E126" s="64"/>
      <c r="F126" s="143" t="s">
        <v>101</v>
      </c>
      <c r="G126" s="63"/>
      <c r="H126" s="146" t="s">
        <v>101</v>
      </c>
    </row>
    <row r="127" spans="2:8" ht="14.25">
      <c r="B127" s="63"/>
      <c r="C127" s="52"/>
      <c r="D127" s="51"/>
      <c r="E127" s="64"/>
      <c r="F127" s="143" t="s">
        <v>282</v>
      </c>
      <c r="G127" s="63"/>
      <c r="H127" s="146" t="s">
        <v>261</v>
      </c>
    </row>
    <row r="128" spans="2:8" ht="14.25">
      <c r="B128" s="65"/>
      <c r="C128" s="66"/>
      <c r="D128" s="55"/>
      <c r="E128" s="67"/>
      <c r="F128" s="144" t="s">
        <v>1</v>
      </c>
      <c r="G128" s="65"/>
      <c r="H128" s="147" t="s">
        <v>1</v>
      </c>
    </row>
    <row r="129" spans="2:8" ht="15" customHeight="1">
      <c r="B129" s="68" t="s">
        <v>55</v>
      </c>
      <c r="C129" s="50"/>
      <c r="D129" s="49"/>
      <c r="E129" s="69"/>
      <c r="F129" s="70">
        <v>26696</v>
      </c>
      <c r="G129" s="70"/>
      <c r="H129" s="128">
        <v>30175</v>
      </c>
    </row>
    <row r="130" spans="2:8" ht="15" customHeight="1">
      <c r="B130" s="68" t="s">
        <v>102</v>
      </c>
      <c r="C130" s="50"/>
      <c r="D130" s="49"/>
      <c r="E130" s="69"/>
      <c r="F130" s="70">
        <v>3992</v>
      </c>
      <c r="G130" s="70"/>
      <c r="H130" s="128">
        <v>5352</v>
      </c>
    </row>
    <row r="131" spans="2:8" ht="15" customHeight="1">
      <c r="B131" s="68" t="s">
        <v>103</v>
      </c>
      <c r="C131" s="50"/>
      <c r="D131" s="49"/>
      <c r="E131" s="69"/>
      <c r="F131" s="70">
        <v>2776</v>
      </c>
      <c r="G131" s="70"/>
      <c r="H131" s="128">
        <v>4292</v>
      </c>
    </row>
    <row r="132" spans="2:8" ht="12.75" customHeight="1">
      <c r="B132" s="52"/>
      <c r="C132" s="52"/>
      <c r="D132" s="51"/>
      <c r="E132" s="51"/>
      <c r="F132" s="51"/>
      <c r="G132" s="51"/>
      <c r="H132" s="51"/>
    </row>
    <row r="133" spans="2:8" ht="12.75">
      <c r="B133" s="120" t="s">
        <v>283</v>
      </c>
      <c r="C133" s="52"/>
      <c r="D133" s="51"/>
      <c r="E133" s="51"/>
      <c r="F133" s="51"/>
      <c r="G133" s="51"/>
      <c r="H133" s="51"/>
    </row>
    <row r="134" spans="2:8" ht="12.75">
      <c r="B134" s="120" t="s">
        <v>304</v>
      </c>
      <c r="C134" s="52"/>
      <c r="D134" s="51"/>
      <c r="E134" s="51"/>
      <c r="F134" s="51"/>
      <c r="G134" s="51"/>
      <c r="H134" s="51"/>
    </row>
    <row r="135" spans="2:8" ht="12.75">
      <c r="B135" s="120"/>
      <c r="C135" s="52"/>
      <c r="D135" s="51"/>
      <c r="E135" s="51"/>
      <c r="F135" s="51"/>
      <c r="G135" s="51"/>
      <c r="H135" s="51"/>
    </row>
    <row r="136" spans="3:8" ht="12.75">
      <c r="C136" s="52"/>
      <c r="D136" s="51"/>
      <c r="E136" s="51"/>
      <c r="F136" s="51"/>
      <c r="G136" s="51"/>
      <c r="H136" s="51"/>
    </row>
    <row r="137" spans="1:8" ht="15">
      <c r="A137" s="46" t="s">
        <v>95</v>
      </c>
      <c r="B137" s="71" t="s">
        <v>108</v>
      </c>
      <c r="D137" s="48"/>
      <c r="E137" s="48"/>
      <c r="F137" s="48"/>
      <c r="G137" s="48"/>
      <c r="H137" s="48"/>
    </row>
    <row r="138" spans="1:8" ht="12.75">
      <c r="A138" s="46"/>
      <c r="B138" s="35" t="s">
        <v>309</v>
      </c>
      <c r="D138" s="48"/>
      <c r="E138" s="48"/>
      <c r="F138" s="48"/>
      <c r="G138" s="48"/>
      <c r="H138" s="48"/>
    </row>
    <row r="139" spans="1:8" ht="12.75">
      <c r="A139" s="46"/>
      <c r="B139" s="35" t="s">
        <v>307</v>
      </c>
      <c r="D139" s="48"/>
      <c r="E139" s="48"/>
      <c r="F139" s="48"/>
      <c r="G139" s="48"/>
      <c r="H139" s="48"/>
    </row>
    <row r="140" spans="1:8" ht="12.75">
      <c r="A140" s="46"/>
      <c r="D140" s="48"/>
      <c r="E140" s="48"/>
      <c r="F140" s="48"/>
      <c r="G140" s="48"/>
      <c r="H140" s="48"/>
    </row>
    <row r="141" spans="1:8" ht="12.75" customHeight="1">
      <c r="A141" s="46"/>
      <c r="D141" s="48"/>
      <c r="E141" s="48"/>
      <c r="F141" s="48"/>
      <c r="G141" s="48"/>
      <c r="H141" s="48"/>
    </row>
    <row r="142" spans="1:8" ht="27" customHeight="1" hidden="1">
      <c r="A142" s="46"/>
      <c r="D142" s="48"/>
      <c r="E142" s="48"/>
      <c r="F142" s="48"/>
      <c r="G142" s="48"/>
      <c r="H142" s="48"/>
    </row>
    <row r="143" spans="1:8" ht="12.75" hidden="1">
      <c r="A143" s="46"/>
      <c r="D143" s="48"/>
      <c r="E143" s="48"/>
      <c r="F143" s="48"/>
      <c r="G143" s="48"/>
      <c r="H143" s="48"/>
    </row>
    <row r="144" spans="1:8" ht="12.75" hidden="1">
      <c r="A144" s="46"/>
      <c r="D144" s="48"/>
      <c r="E144" s="48"/>
      <c r="F144" s="48"/>
      <c r="G144" s="48"/>
      <c r="H144" s="48"/>
    </row>
    <row r="145" spans="1:8" ht="12.75" hidden="1">
      <c r="A145" s="46"/>
      <c r="D145" s="48"/>
      <c r="E145" s="48"/>
      <c r="F145" s="48"/>
      <c r="G145" s="48"/>
      <c r="H145" s="48"/>
    </row>
    <row r="146" spans="1:8" ht="12.75" hidden="1">
      <c r="A146" s="46"/>
      <c r="D146" s="48"/>
      <c r="E146" s="48"/>
      <c r="F146" s="48"/>
      <c r="G146" s="48"/>
      <c r="H146" s="48"/>
    </row>
    <row r="147" spans="1:8" ht="15">
      <c r="A147" s="46" t="s">
        <v>98</v>
      </c>
      <c r="B147" s="71" t="s">
        <v>110</v>
      </c>
      <c r="D147" s="48"/>
      <c r="E147" s="48"/>
      <c r="F147" s="48"/>
      <c r="G147" s="48"/>
      <c r="H147" s="48"/>
    </row>
    <row r="148" spans="2:8" ht="12.75">
      <c r="B148" s="35" t="s">
        <v>137</v>
      </c>
      <c r="D148" s="48"/>
      <c r="E148" s="48"/>
      <c r="F148" s="48"/>
      <c r="G148" s="48"/>
      <c r="H148" s="48"/>
    </row>
    <row r="149" spans="4:8" ht="12.75">
      <c r="D149" s="48"/>
      <c r="E149" s="48"/>
      <c r="F149" s="48"/>
      <c r="G149" s="48"/>
      <c r="H149" s="48"/>
    </row>
    <row r="150" spans="4:8" ht="12.75">
      <c r="D150" s="48"/>
      <c r="E150" s="48"/>
      <c r="F150" s="48"/>
      <c r="G150" s="48"/>
      <c r="H150" s="48"/>
    </row>
    <row r="151" spans="1:8" ht="15">
      <c r="A151" s="45" t="s">
        <v>104</v>
      </c>
      <c r="B151" s="71" t="s">
        <v>9</v>
      </c>
      <c r="D151" s="48"/>
      <c r="E151" s="48"/>
      <c r="F151" s="48"/>
      <c r="G151" s="48"/>
      <c r="H151" s="48"/>
    </row>
    <row r="152" spans="1:10" ht="12.75">
      <c r="A152" s="45"/>
      <c r="B152" s="3"/>
      <c r="D152" s="165" t="s">
        <v>170</v>
      </c>
      <c r="E152" s="165"/>
      <c r="F152" s="165"/>
      <c r="G152" s="48"/>
      <c r="H152" s="165" t="s">
        <v>171</v>
      </c>
      <c r="I152" s="165"/>
      <c r="J152" s="165"/>
    </row>
    <row r="153" spans="4:10" ht="12.75">
      <c r="D153" s="165" t="s">
        <v>4</v>
      </c>
      <c r="E153" s="165"/>
      <c r="F153" s="165"/>
      <c r="G153" s="48"/>
      <c r="H153" s="165" t="s">
        <v>272</v>
      </c>
      <c r="I153" s="165"/>
      <c r="J153" s="165"/>
    </row>
    <row r="154" spans="4:10" ht="12.75">
      <c r="D154" s="53" t="s">
        <v>282</v>
      </c>
      <c r="E154" s="54"/>
      <c r="F154" s="53" t="s">
        <v>284</v>
      </c>
      <c r="G154" s="54"/>
      <c r="H154" s="53" t="s">
        <v>282</v>
      </c>
      <c r="I154" s="54"/>
      <c r="J154" s="53" t="s">
        <v>284</v>
      </c>
    </row>
    <row r="155" spans="4:10" ht="12.75">
      <c r="D155" s="53" t="s">
        <v>1</v>
      </c>
      <c r="E155" s="54"/>
      <c r="F155" s="53" t="s">
        <v>1</v>
      </c>
      <c r="G155" s="54"/>
      <c r="H155" s="53" t="s">
        <v>1</v>
      </c>
      <c r="I155" s="47"/>
      <c r="J155" s="4" t="s">
        <v>1</v>
      </c>
    </row>
    <row r="156" spans="2:8" ht="12.75">
      <c r="B156" s="35" t="s">
        <v>66</v>
      </c>
      <c r="D156" s="48"/>
      <c r="E156" s="48"/>
      <c r="F156" s="48"/>
      <c r="G156" s="48"/>
      <c r="H156" s="48"/>
    </row>
    <row r="157" spans="2:10" ht="12.75">
      <c r="B157" s="46" t="s">
        <v>67</v>
      </c>
      <c r="D157" s="48">
        <v>1152</v>
      </c>
      <c r="E157" s="48"/>
      <c r="F157" s="48">
        <v>826</v>
      </c>
      <c r="G157" s="48"/>
      <c r="H157" s="48">
        <v>3403</v>
      </c>
      <c r="I157" s="48"/>
      <c r="J157" s="48">
        <v>3297</v>
      </c>
    </row>
    <row r="158" spans="2:10" ht="12.75">
      <c r="B158" s="46" t="s">
        <v>68</v>
      </c>
      <c r="D158" s="55">
        <v>109</v>
      </c>
      <c r="E158" s="55"/>
      <c r="F158" s="55">
        <v>421</v>
      </c>
      <c r="G158" s="55"/>
      <c r="H158" s="55">
        <v>670</v>
      </c>
      <c r="I158" s="55"/>
      <c r="J158" s="55">
        <v>1207</v>
      </c>
    </row>
    <row r="159" spans="4:10" ht="12.75">
      <c r="D159" s="48">
        <f>SUM(D157:D158)</f>
        <v>1261</v>
      </c>
      <c r="E159" s="48"/>
      <c r="F159" s="48">
        <f>SUM(F157:F158)</f>
        <v>1247</v>
      </c>
      <c r="G159" s="48"/>
      <c r="H159" s="48">
        <f>SUM(H157:H158)</f>
        <v>4073</v>
      </c>
      <c r="I159" s="48"/>
      <c r="J159" s="48">
        <f>SUM(J157:J158)</f>
        <v>4504</v>
      </c>
    </row>
    <row r="160" spans="2:10" ht="12.75">
      <c r="B160" s="35" t="s">
        <v>69</v>
      </c>
      <c r="D160" s="48"/>
      <c r="E160" s="48"/>
      <c r="F160" s="48"/>
      <c r="G160" s="48"/>
      <c r="H160" s="48"/>
      <c r="I160" s="48"/>
      <c r="J160" s="48"/>
    </row>
    <row r="161" spans="2:10" ht="12.75">
      <c r="B161" s="46" t="s">
        <v>67</v>
      </c>
      <c r="D161" s="114">
        <v>-48</v>
      </c>
      <c r="E161" s="48"/>
      <c r="F161" s="114">
        <v>88</v>
      </c>
      <c r="G161" s="48"/>
      <c r="H161" s="114">
        <v>-340</v>
      </c>
      <c r="I161" s="48"/>
      <c r="J161" s="114">
        <v>117</v>
      </c>
    </row>
    <row r="162" spans="2:10" ht="12.75">
      <c r="B162" s="46" t="s">
        <v>68</v>
      </c>
      <c r="D162" s="114">
        <v>3</v>
      </c>
      <c r="E162" s="48"/>
      <c r="F162" s="114">
        <v>54</v>
      </c>
      <c r="G162" s="48"/>
      <c r="H162" s="114">
        <v>3</v>
      </c>
      <c r="I162" s="48"/>
      <c r="J162" s="114">
        <v>62</v>
      </c>
    </row>
    <row r="163" spans="4:10" ht="12.75">
      <c r="D163" s="49">
        <f>SUM(D159:D162)</f>
        <v>1216</v>
      </c>
      <c r="E163" s="49"/>
      <c r="F163" s="49">
        <f>SUM(F159:F162)</f>
        <v>1389</v>
      </c>
      <c r="G163" s="49"/>
      <c r="H163" s="49">
        <f>SUM(H159:H162)</f>
        <v>3736</v>
      </c>
      <c r="I163" s="49"/>
      <c r="J163" s="49">
        <f>SUM(J159:J162)</f>
        <v>4683</v>
      </c>
    </row>
    <row r="164" spans="4:10" ht="12.75">
      <c r="D164" s="51"/>
      <c r="E164" s="51"/>
      <c r="F164" s="51"/>
      <c r="G164" s="51"/>
      <c r="H164" s="51"/>
      <c r="I164" s="51"/>
      <c r="J164" s="51"/>
    </row>
    <row r="165" spans="2:10" ht="12.75">
      <c r="B165" s="35" t="s">
        <v>178</v>
      </c>
      <c r="D165" s="51"/>
      <c r="E165" s="51"/>
      <c r="F165" s="51"/>
      <c r="G165" s="51"/>
      <c r="H165" s="51"/>
      <c r="I165" s="51"/>
      <c r="J165" s="51"/>
    </row>
    <row r="166" spans="4:10" ht="12.75" customHeight="1">
      <c r="D166" s="165" t="s">
        <v>170</v>
      </c>
      <c r="E166" s="165"/>
      <c r="F166" s="165"/>
      <c r="G166" s="102"/>
      <c r="H166" s="165" t="s">
        <v>171</v>
      </c>
      <c r="I166" s="165"/>
      <c r="J166" s="165"/>
    </row>
    <row r="167" spans="4:12" ht="12.75" customHeight="1">
      <c r="D167" s="166" t="s">
        <v>4</v>
      </c>
      <c r="E167" s="166"/>
      <c r="F167" s="166"/>
      <c r="H167" s="165" t="s">
        <v>272</v>
      </c>
      <c r="I167" s="165"/>
      <c r="J167" s="165"/>
      <c r="K167" s="102"/>
      <c r="L167" s="102"/>
    </row>
    <row r="168" spans="4:10" ht="12.75" customHeight="1">
      <c r="D168" s="53" t="s">
        <v>282</v>
      </c>
      <c r="E168" s="54"/>
      <c r="F168" s="53" t="s">
        <v>284</v>
      </c>
      <c r="G168" s="54"/>
      <c r="H168" s="53" t="s">
        <v>282</v>
      </c>
      <c r="I168" s="54"/>
      <c r="J168" s="53" t="s">
        <v>284</v>
      </c>
    </row>
    <row r="169" spans="4:10" ht="12.75" customHeight="1">
      <c r="D169" s="53" t="s">
        <v>1</v>
      </c>
      <c r="E169" s="54"/>
      <c r="F169" s="53" t="s">
        <v>1</v>
      </c>
      <c r="H169" s="53" t="s">
        <v>1</v>
      </c>
      <c r="I169" s="54"/>
      <c r="J169" s="53" t="s">
        <v>1</v>
      </c>
    </row>
    <row r="170" spans="3:10" ht="12.75" customHeight="1">
      <c r="C170" s="35" t="s">
        <v>181</v>
      </c>
      <c r="D170" s="53"/>
      <c r="E170" s="54"/>
      <c r="F170" s="53"/>
      <c r="H170" s="53"/>
      <c r="I170" s="54"/>
      <c r="J170" s="53"/>
    </row>
    <row r="171" spans="3:10" ht="12.75">
      <c r="C171" s="35" t="s">
        <v>182</v>
      </c>
      <c r="D171" s="103">
        <v>3992</v>
      </c>
      <c r="E171" s="94"/>
      <c r="F171" s="104">
        <v>5025</v>
      </c>
      <c r="G171" s="72"/>
      <c r="H171" s="103">
        <v>16602</v>
      </c>
      <c r="I171" s="94"/>
      <c r="J171" s="103">
        <v>19494</v>
      </c>
    </row>
    <row r="172" spans="3:10" ht="12.75">
      <c r="C172" s="35" t="s">
        <v>183</v>
      </c>
      <c r="D172" s="94"/>
      <c r="E172" s="94"/>
      <c r="F172" s="72"/>
      <c r="G172" s="72"/>
      <c r="H172" s="94"/>
      <c r="I172" s="94"/>
      <c r="J172" s="94"/>
    </row>
    <row r="173" spans="3:10" ht="12.75">
      <c r="C173" s="35" t="s">
        <v>184</v>
      </c>
      <c r="D173" s="94">
        <v>1118</v>
      </c>
      <c r="E173" s="94"/>
      <c r="F173" s="72">
        <v>1407</v>
      </c>
      <c r="G173" s="72"/>
      <c r="H173" s="94">
        <v>4649</v>
      </c>
      <c r="I173" s="94"/>
      <c r="J173" s="94">
        <v>5458</v>
      </c>
    </row>
    <row r="174" spans="3:10" ht="12.75">
      <c r="C174" s="35" t="s">
        <v>293</v>
      </c>
      <c r="D174" s="94"/>
      <c r="E174" s="94"/>
      <c r="F174" s="72"/>
      <c r="G174" s="72"/>
      <c r="H174" s="94"/>
      <c r="I174" s="94"/>
      <c r="J174" s="94"/>
    </row>
    <row r="175" spans="3:10" ht="12.75">
      <c r="C175" s="35" t="s">
        <v>294</v>
      </c>
      <c r="D175" s="94">
        <v>7</v>
      </c>
      <c r="E175" s="94"/>
      <c r="F175" s="116">
        <v>2</v>
      </c>
      <c r="G175" s="72"/>
      <c r="H175" s="94">
        <v>-438</v>
      </c>
      <c r="I175" s="94"/>
      <c r="J175" s="115">
        <v>-60</v>
      </c>
    </row>
    <row r="176" spans="3:10" ht="12.75">
      <c r="C176" s="35" t="s">
        <v>215</v>
      </c>
      <c r="D176" s="94"/>
      <c r="E176" s="94"/>
      <c r="F176" s="116"/>
      <c r="G176" s="72"/>
      <c r="H176" s="94"/>
      <c r="I176" s="94"/>
      <c r="J176" s="115"/>
    </row>
    <row r="177" spans="3:10" ht="12.75">
      <c r="C177" s="35" t="s">
        <v>203</v>
      </c>
      <c r="D177" s="94">
        <v>12</v>
      </c>
      <c r="E177" s="94"/>
      <c r="F177" s="116">
        <v>-43</v>
      </c>
      <c r="G177" s="72"/>
      <c r="H177" s="94">
        <v>-184</v>
      </c>
      <c r="I177" s="94"/>
      <c r="J177" s="115">
        <v>-146</v>
      </c>
    </row>
    <row r="178" spans="3:10" ht="12.75">
      <c r="C178" s="35" t="s">
        <v>185</v>
      </c>
      <c r="D178" s="94"/>
      <c r="E178" s="94"/>
      <c r="F178" s="72"/>
      <c r="G178" s="72"/>
      <c r="H178" s="94"/>
      <c r="I178" s="94"/>
      <c r="J178" s="94"/>
    </row>
    <row r="179" spans="3:10" ht="12.75">
      <c r="C179" s="35" t="s">
        <v>186</v>
      </c>
      <c r="D179" s="94">
        <v>102</v>
      </c>
      <c r="E179" s="94"/>
      <c r="F179" s="72">
        <v>105</v>
      </c>
      <c r="G179" s="72"/>
      <c r="H179" s="94">
        <v>313</v>
      </c>
      <c r="I179" s="94"/>
      <c r="J179" s="94">
        <v>342</v>
      </c>
    </row>
    <row r="180" spans="3:10" ht="12.75">
      <c r="C180" s="35" t="s">
        <v>187</v>
      </c>
      <c r="D180" s="94"/>
      <c r="E180" s="94"/>
      <c r="F180" s="72"/>
      <c r="G180" s="72"/>
      <c r="H180" s="94"/>
      <c r="I180" s="94"/>
      <c r="J180" s="94"/>
    </row>
    <row r="181" spans="3:10" ht="12.75">
      <c r="C181" s="35" t="s">
        <v>188</v>
      </c>
      <c r="D181" s="94">
        <v>-6</v>
      </c>
      <c r="E181" s="94"/>
      <c r="F181" s="72">
        <v>29</v>
      </c>
      <c r="G181" s="72"/>
      <c r="H181" s="94">
        <v>-22</v>
      </c>
      <c r="I181" s="94"/>
      <c r="J181" s="94">
        <v>-1</v>
      </c>
    </row>
    <row r="182" spans="3:10" ht="12.75">
      <c r="C182" s="35" t="s">
        <v>189</v>
      </c>
      <c r="D182" s="94"/>
      <c r="E182" s="94"/>
      <c r="F182" s="72"/>
      <c r="G182" s="72"/>
      <c r="H182" s="94"/>
      <c r="I182" s="94"/>
      <c r="J182" s="94"/>
    </row>
    <row r="183" spans="3:10" ht="12.75">
      <c r="C183" s="35" t="s">
        <v>190</v>
      </c>
      <c r="D183" s="94">
        <v>25</v>
      </c>
      <c r="E183" s="94"/>
      <c r="F183" s="72">
        <v>-307</v>
      </c>
      <c r="G183" s="72"/>
      <c r="H183" s="94">
        <v>-107</v>
      </c>
      <c r="I183" s="94"/>
      <c r="J183" s="94">
        <v>-1082</v>
      </c>
    </row>
    <row r="184" spans="3:10" ht="12.75">
      <c r="C184" s="35" t="s">
        <v>204</v>
      </c>
      <c r="D184" s="94"/>
      <c r="E184" s="94"/>
      <c r="F184" s="72"/>
      <c r="G184" s="72"/>
      <c r="H184" s="94"/>
      <c r="I184" s="94"/>
      <c r="J184" s="94"/>
    </row>
    <row r="185" spans="3:10" ht="12.75">
      <c r="C185" s="35" t="s">
        <v>205</v>
      </c>
      <c r="D185" s="115">
        <v>1</v>
      </c>
      <c r="E185" s="94"/>
      <c r="F185" s="131">
        <v>13</v>
      </c>
      <c r="G185" s="72"/>
      <c r="H185" s="115">
        <v>9</v>
      </c>
      <c r="I185" s="94"/>
      <c r="J185" s="115">
        <v>13</v>
      </c>
    </row>
    <row r="186" spans="3:10" ht="12.75">
      <c r="C186" s="35" t="s">
        <v>319</v>
      </c>
      <c r="D186" s="115"/>
      <c r="E186" s="94"/>
      <c r="F186" s="131"/>
      <c r="G186" s="72"/>
      <c r="H186" s="115"/>
      <c r="I186" s="94"/>
      <c r="J186" s="115"/>
    </row>
    <row r="187" spans="3:10" ht="12.75">
      <c r="C187" s="35" t="s">
        <v>295</v>
      </c>
      <c r="D187" s="115">
        <v>0</v>
      </c>
      <c r="E187" s="94"/>
      <c r="F187" s="131">
        <v>27</v>
      </c>
      <c r="G187" s="72"/>
      <c r="H187" s="115">
        <v>0</v>
      </c>
      <c r="I187" s="94"/>
      <c r="J187" s="115">
        <v>27</v>
      </c>
    </row>
    <row r="188" spans="3:10" ht="12.75">
      <c r="C188" s="35" t="s">
        <v>264</v>
      </c>
      <c r="D188" s="115"/>
      <c r="E188" s="94"/>
      <c r="F188" s="131"/>
      <c r="G188" s="72"/>
      <c r="H188" s="115"/>
      <c r="I188" s="94"/>
      <c r="J188" s="115"/>
    </row>
    <row r="189" spans="3:10" ht="12.75">
      <c r="C189" s="35" t="s">
        <v>265</v>
      </c>
      <c r="D189" s="115">
        <v>1</v>
      </c>
      <c r="E189" s="94"/>
      <c r="F189" s="131">
        <v>0</v>
      </c>
      <c r="G189" s="72"/>
      <c r="H189" s="115">
        <v>-17</v>
      </c>
      <c r="I189" s="94"/>
      <c r="J189" s="115">
        <v>0</v>
      </c>
    </row>
    <row r="190" spans="3:10" ht="12.75">
      <c r="C190" s="35" t="s">
        <v>264</v>
      </c>
      <c r="D190" s="115"/>
      <c r="E190" s="94"/>
      <c r="F190" s="131"/>
      <c r="G190" s="72"/>
      <c r="H190" s="115"/>
      <c r="I190" s="94"/>
      <c r="J190" s="115"/>
    </row>
    <row r="191" spans="3:10" ht="12.75">
      <c r="C191" s="35" t="s">
        <v>320</v>
      </c>
      <c r="D191" s="115">
        <v>0</v>
      </c>
      <c r="E191" s="94"/>
      <c r="F191" s="131">
        <v>0</v>
      </c>
      <c r="G191" s="72"/>
      <c r="H191" s="115">
        <v>-22</v>
      </c>
      <c r="I191" s="94"/>
      <c r="J191" s="115">
        <v>0</v>
      </c>
    </row>
    <row r="192" spans="3:10" ht="12.75">
      <c r="C192" s="35" t="s">
        <v>191</v>
      </c>
      <c r="D192" s="115"/>
      <c r="E192" s="94"/>
      <c r="F192" s="72"/>
      <c r="G192" s="72"/>
      <c r="H192" s="115"/>
      <c r="I192" s="94"/>
      <c r="J192" s="94"/>
    </row>
    <row r="193" spans="3:10" ht="12.75">
      <c r="C193" s="35" t="s">
        <v>209</v>
      </c>
      <c r="D193" s="115"/>
      <c r="E193" s="94"/>
      <c r="F193" s="116"/>
      <c r="G193" s="72"/>
      <c r="H193" s="115"/>
      <c r="I193" s="94"/>
      <c r="J193" s="94"/>
    </row>
    <row r="194" spans="3:10" ht="12.75">
      <c r="C194" s="35" t="s">
        <v>210</v>
      </c>
      <c r="D194" s="94">
        <v>1</v>
      </c>
      <c r="E194" s="94"/>
      <c r="F194" s="72">
        <v>14</v>
      </c>
      <c r="G194" s="72"/>
      <c r="H194" s="94">
        <v>-108</v>
      </c>
      <c r="I194" s="94"/>
      <c r="J194" s="94">
        <v>-47</v>
      </c>
    </row>
    <row r="195" spans="3:10" ht="12.75">
      <c r="C195" s="35" t="s">
        <v>200</v>
      </c>
      <c r="D195" s="94"/>
      <c r="E195" s="94"/>
      <c r="F195" s="72"/>
      <c r="G195" s="72"/>
      <c r="H195" s="94"/>
      <c r="I195" s="94"/>
      <c r="J195" s="94"/>
    </row>
    <row r="196" spans="3:10" ht="12.75">
      <c r="C196" s="35" t="s">
        <v>192</v>
      </c>
      <c r="D196" s="94"/>
      <c r="E196" s="94"/>
      <c r="F196" s="72"/>
      <c r="G196" s="72"/>
      <c r="H196" s="94"/>
      <c r="I196" s="94"/>
      <c r="J196" s="94"/>
    </row>
    <row r="197" spans="3:10" ht="12.75">
      <c r="C197" s="35" t="s">
        <v>193</v>
      </c>
      <c r="D197" s="115">
        <v>-48</v>
      </c>
      <c r="E197" s="94"/>
      <c r="F197" s="116">
        <v>88</v>
      </c>
      <c r="G197" s="72"/>
      <c r="H197" s="94">
        <v>-340</v>
      </c>
      <c r="I197" s="94"/>
      <c r="J197" s="115">
        <v>117</v>
      </c>
    </row>
    <row r="198" spans="3:10" ht="12.75">
      <c r="C198" s="35" t="s">
        <v>194</v>
      </c>
      <c r="D198" s="115">
        <v>3</v>
      </c>
      <c r="E198" s="94"/>
      <c r="F198" s="116">
        <v>54</v>
      </c>
      <c r="G198" s="72"/>
      <c r="H198" s="148">
        <v>3</v>
      </c>
      <c r="I198" s="94"/>
      <c r="J198" s="115">
        <v>62</v>
      </c>
    </row>
    <row r="199" spans="3:10" ht="12.75">
      <c r="C199" s="35" t="s">
        <v>169</v>
      </c>
      <c r="D199" s="105">
        <f>SUM(D173:D198)</f>
        <v>1216</v>
      </c>
      <c r="E199" s="94"/>
      <c r="F199" s="106">
        <f>SUM(F173:F198)</f>
        <v>1389</v>
      </c>
      <c r="G199" s="72"/>
      <c r="H199" s="105">
        <f>SUM(H173:H198)</f>
        <v>3736</v>
      </c>
      <c r="I199" s="94"/>
      <c r="J199" s="105">
        <f>SUM(J173:J198)</f>
        <v>4683</v>
      </c>
    </row>
    <row r="200" spans="4:8" ht="12.75">
      <c r="D200" s="51"/>
      <c r="E200" s="51"/>
      <c r="F200" s="51"/>
      <c r="G200" s="51"/>
      <c r="H200" s="51"/>
    </row>
    <row r="201" spans="4:10" ht="12.75">
      <c r="D201" s="51"/>
      <c r="E201" s="51"/>
      <c r="F201" s="51"/>
      <c r="G201" s="51"/>
      <c r="H201" s="51"/>
      <c r="I201" s="51"/>
      <c r="J201" s="51"/>
    </row>
    <row r="202" spans="1:8" ht="12.75" customHeight="1">
      <c r="A202" s="46" t="s">
        <v>106</v>
      </c>
      <c r="B202" s="71" t="s">
        <v>300</v>
      </c>
      <c r="C202" s="3"/>
      <c r="D202" s="58"/>
      <c r="E202" s="48"/>
      <c r="F202" s="48"/>
      <c r="G202" s="48"/>
      <c r="H202" s="48"/>
    </row>
    <row r="203" spans="1:8" ht="12.75" customHeight="1">
      <c r="A203" s="46"/>
      <c r="B203" s="71"/>
      <c r="C203" s="3"/>
      <c r="D203" s="58"/>
      <c r="E203" s="48"/>
      <c r="F203" s="48"/>
      <c r="G203" s="48"/>
      <c r="H203" s="48"/>
    </row>
    <row r="204" spans="1:8" ht="12.75" customHeight="1">
      <c r="A204" s="46"/>
      <c r="B204" s="35" t="s">
        <v>120</v>
      </c>
      <c r="C204" s="3" t="s">
        <v>165</v>
      </c>
      <c r="D204" s="58"/>
      <c r="E204" s="48"/>
      <c r="F204" s="48"/>
      <c r="G204" s="48"/>
      <c r="H204" s="48"/>
    </row>
    <row r="205" spans="1:8" ht="12.75" customHeight="1">
      <c r="A205" s="46"/>
      <c r="B205" s="46"/>
      <c r="C205" s="35" t="s">
        <v>206</v>
      </c>
      <c r="D205" s="58"/>
      <c r="E205" s="48"/>
      <c r="F205" s="48"/>
      <c r="G205" s="48"/>
      <c r="H205" s="48"/>
    </row>
    <row r="206" spans="1:8" ht="12.75" customHeight="1">
      <c r="A206" s="46"/>
      <c r="B206" s="3"/>
      <c r="D206" s="58"/>
      <c r="E206" s="48"/>
      <c r="F206" s="48"/>
      <c r="G206" s="48"/>
      <c r="H206" s="48"/>
    </row>
    <row r="207" spans="2:7" ht="12.75">
      <c r="B207" s="46"/>
      <c r="C207" s="35" t="s">
        <v>288</v>
      </c>
      <c r="D207" s="48"/>
      <c r="G207" s="122"/>
    </row>
    <row r="208" spans="2:8" ht="12.75">
      <c r="B208" s="46"/>
      <c r="D208" s="48"/>
      <c r="G208" s="122"/>
      <c r="H208" s="4" t="s">
        <v>59</v>
      </c>
    </row>
    <row r="209" spans="2:8" ht="12.75">
      <c r="B209" s="46"/>
      <c r="D209" s="48"/>
      <c r="G209" s="122"/>
      <c r="H209" s="4" t="s">
        <v>272</v>
      </c>
    </row>
    <row r="210" spans="4:8" ht="12.75">
      <c r="D210" s="48"/>
      <c r="H210" s="29" t="s">
        <v>289</v>
      </c>
    </row>
    <row r="211" spans="4:8" ht="12.75">
      <c r="D211" s="48"/>
      <c r="H211" s="4" t="s">
        <v>1</v>
      </c>
    </row>
    <row r="212" spans="2:8" ht="12.75">
      <c r="B212" s="96"/>
      <c r="C212" s="35" t="s">
        <v>166</v>
      </c>
      <c r="D212" s="48"/>
      <c r="H212" s="47">
        <v>512</v>
      </c>
    </row>
    <row r="213" spans="2:8" ht="12.75">
      <c r="B213" s="96"/>
      <c r="C213" s="35" t="s">
        <v>167</v>
      </c>
      <c r="D213" s="48"/>
      <c r="H213" s="47">
        <v>460</v>
      </c>
    </row>
    <row r="214" spans="2:8" ht="12.75">
      <c r="B214" s="96"/>
      <c r="C214" s="35" t="s">
        <v>168</v>
      </c>
      <c r="D214" s="48"/>
      <c r="H214" s="47">
        <v>460</v>
      </c>
    </row>
    <row r="215" spans="2:8" ht="12.75">
      <c r="B215" s="96"/>
      <c r="D215" s="48"/>
      <c r="H215" s="47"/>
    </row>
    <row r="216" spans="1:8" ht="15">
      <c r="A216" s="46"/>
      <c r="B216" s="35" t="s">
        <v>162</v>
      </c>
      <c r="C216" s="71" t="s">
        <v>308</v>
      </c>
      <c r="D216" s="48"/>
      <c r="F216" s="72"/>
      <c r="H216" s="4" t="s">
        <v>59</v>
      </c>
    </row>
    <row r="217" spans="1:8" ht="15">
      <c r="A217" s="46"/>
      <c r="C217" s="71"/>
      <c r="D217" s="48"/>
      <c r="F217" s="72"/>
      <c r="H217" s="4" t="s">
        <v>272</v>
      </c>
    </row>
    <row r="218" spans="4:8" ht="12.75">
      <c r="D218" s="48"/>
      <c r="F218" s="72"/>
      <c r="H218" s="29" t="s">
        <v>289</v>
      </c>
    </row>
    <row r="219" spans="4:8" ht="12.75">
      <c r="D219" s="48"/>
      <c r="F219" s="72"/>
      <c r="H219" s="4" t="s">
        <v>1</v>
      </c>
    </row>
    <row r="220" spans="3:8" ht="12.75">
      <c r="C220" s="35" t="s">
        <v>166</v>
      </c>
      <c r="D220" s="48"/>
      <c r="F220" s="72"/>
      <c r="H220" s="138">
        <v>3000</v>
      </c>
    </row>
    <row r="221" spans="3:8" ht="12.75">
      <c r="C221" s="35" t="s">
        <v>167</v>
      </c>
      <c r="D221" s="48"/>
      <c r="F221" s="72"/>
      <c r="H221" s="138">
        <v>3000</v>
      </c>
    </row>
    <row r="222" spans="3:8" ht="12.75">
      <c r="C222" s="35" t="s">
        <v>168</v>
      </c>
      <c r="D222" s="48"/>
      <c r="F222" s="72"/>
      <c r="H222" s="139" t="s">
        <v>262</v>
      </c>
    </row>
    <row r="223" spans="4:8" ht="12.75" customHeight="1">
      <c r="D223" s="48"/>
      <c r="F223" s="72"/>
      <c r="H223" s="139"/>
    </row>
    <row r="224" spans="3:8" ht="12.75">
      <c r="C224" s="35" t="s">
        <v>270</v>
      </c>
      <c r="D224" s="48"/>
      <c r="F224" s="72"/>
      <c r="H224" s="139"/>
    </row>
    <row r="225" spans="4:8" ht="12.75">
      <c r="D225" s="48"/>
      <c r="F225" s="72"/>
      <c r="H225" s="4"/>
    </row>
    <row r="226" spans="4:8" ht="12.75">
      <c r="D226" s="48"/>
      <c r="H226" s="4"/>
    </row>
    <row r="227" spans="1:2" ht="15">
      <c r="A227" s="46" t="s">
        <v>321</v>
      </c>
      <c r="B227" s="71" t="s">
        <v>163</v>
      </c>
    </row>
    <row r="228" ht="12.75">
      <c r="B228" s="35" t="s">
        <v>287</v>
      </c>
    </row>
    <row r="231" spans="1:2" ht="15">
      <c r="A231" s="46" t="s">
        <v>109</v>
      </c>
      <c r="B231" s="71" t="s">
        <v>87</v>
      </c>
    </row>
    <row r="232" ht="12.75">
      <c r="B232" s="35" t="s">
        <v>175</v>
      </c>
    </row>
    <row r="235" spans="1:2" ht="15">
      <c r="A235" s="46" t="s">
        <v>111</v>
      </c>
      <c r="B235" s="71" t="s">
        <v>155</v>
      </c>
    </row>
    <row r="236" spans="2:11" ht="12.75">
      <c r="B236" s="35" t="s">
        <v>286</v>
      </c>
      <c r="H236" s="163"/>
      <c r="I236" s="163"/>
      <c r="J236" s="163"/>
      <c r="K236"/>
    </row>
    <row r="237" spans="8:10" ht="12.75">
      <c r="H237" s="163"/>
      <c r="I237" s="163"/>
      <c r="J237" s="163"/>
    </row>
    <row r="238" spans="8:10" ht="12.75">
      <c r="H238" s="53"/>
      <c r="I238" s="53"/>
      <c r="J238" s="53"/>
    </row>
    <row r="239" spans="1:2" ht="15">
      <c r="A239" s="46" t="s">
        <v>130</v>
      </c>
      <c r="B239" s="71" t="s">
        <v>93</v>
      </c>
    </row>
    <row r="240" ht="12.75">
      <c r="B240" s="35" t="s">
        <v>94</v>
      </c>
    </row>
    <row r="243" spans="1:2" ht="15">
      <c r="A243" s="46" t="s">
        <v>143</v>
      </c>
      <c r="B243" s="71" t="s">
        <v>96</v>
      </c>
    </row>
    <row r="244" ht="12.75">
      <c r="B244" s="35" t="s">
        <v>97</v>
      </c>
    </row>
    <row r="247" spans="1:2" ht="15">
      <c r="A247" s="46" t="s">
        <v>156</v>
      </c>
      <c r="B247" s="71" t="s">
        <v>159</v>
      </c>
    </row>
    <row r="248" spans="1:2" ht="12.75">
      <c r="A248" s="46"/>
      <c r="B248" s="35" t="s">
        <v>314</v>
      </c>
    </row>
    <row r="249" spans="1:2" ht="12.75">
      <c r="A249" s="46"/>
      <c r="B249" s="35" t="s">
        <v>313</v>
      </c>
    </row>
    <row r="250" ht="12.75">
      <c r="A250" s="46"/>
    </row>
    <row r="251" ht="12.75">
      <c r="A251" s="46"/>
    </row>
    <row r="252" spans="1:2" ht="15">
      <c r="A252" s="46" t="s">
        <v>164</v>
      </c>
      <c r="B252" s="71" t="s">
        <v>71</v>
      </c>
    </row>
    <row r="253" spans="1:10" ht="12.75">
      <c r="A253" s="46"/>
      <c r="B253" s="3"/>
      <c r="D253" s="163" t="s">
        <v>170</v>
      </c>
      <c r="E253" s="163"/>
      <c r="F253" s="163"/>
      <c r="H253" s="163" t="s">
        <v>171</v>
      </c>
      <c r="I253" s="163"/>
      <c r="J253" s="163"/>
    </row>
    <row r="254" spans="4:10" ht="12.75">
      <c r="D254" s="165" t="s">
        <v>4</v>
      </c>
      <c r="E254" s="165"/>
      <c r="F254" s="165"/>
      <c r="G254" s="48"/>
      <c r="H254" s="165" t="s">
        <v>272</v>
      </c>
      <c r="I254" s="165"/>
      <c r="J254" s="165"/>
    </row>
    <row r="255" spans="4:10" ht="12.75">
      <c r="D255" s="53" t="s">
        <v>282</v>
      </c>
      <c r="E255" s="54"/>
      <c r="F255" s="54" t="s">
        <v>285</v>
      </c>
      <c r="G255" s="54"/>
      <c r="H255" s="53" t="s">
        <v>282</v>
      </c>
      <c r="I255" s="47"/>
      <c r="J255" s="47" t="s">
        <v>285</v>
      </c>
    </row>
    <row r="256" spans="1:8" ht="12.75">
      <c r="A256" s="46"/>
      <c r="B256" s="3" t="s">
        <v>75</v>
      </c>
      <c r="D256" s="48"/>
      <c r="E256" s="48"/>
      <c r="F256" s="48"/>
      <c r="G256" s="48"/>
      <c r="H256" s="48"/>
    </row>
    <row r="257" spans="2:10" ht="12.75">
      <c r="B257" s="35" t="s">
        <v>72</v>
      </c>
      <c r="D257" s="51">
        <v>2776</v>
      </c>
      <c r="E257" s="51"/>
      <c r="F257" s="51">
        <v>3636</v>
      </c>
      <c r="G257" s="51"/>
      <c r="H257" s="51">
        <v>12866</v>
      </c>
      <c r="I257" s="51"/>
      <c r="J257" s="51">
        <v>14811</v>
      </c>
    </row>
    <row r="258" spans="4:8" ht="4.5" customHeight="1">
      <c r="D258" s="48"/>
      <c r="E258" s="48"/>
      <c r="F258" s="48"/>
      <c r="G258" s="48"/>
      <c r="H258" s="48"/>
    </row>
    <row r="259" spans="2:8" ht="12.75">
      <c r="B259" s="35" t="s">
        <v>73</v>
      </c>
      <c r="D259" s="48"/>
      <c r="E259" s="48"/>
      <c r="F259" s="48"/>
      <c r="G259" s="48"/>
      <c r="H259" s="48"/>
    </row>
    <row r="260" spans="2:10" ht="12.75">
      <c r="B260" s="35" t="s">
        <v>74</v>
      </c>
      <c r="D260" s="48">
        <v>98560</v>
      </c>
      <c r="E260" s="48"/>
      <c r="F260" s="48">
        <v>98496</v>
      </c>
      <c r="G260" s="48"/>
      <c r="H260" s="48">
        <v>98560</v>
      </c>
      <c r="I260" s="48"/>
      <c r="J260" s="48">
        <v>98353</v>
      </c>
    </row>
    <row r="261" spans="4:10" ht="4.5" customHeight="1">
      <c r="D261" s="48"/>
      <c r="E261" s="48"/>
      <c r="F261" s="48"/>
      <c r="G261" s="48"/>
      <c r="H261" s="48"/>
      <c r="I261" s="48"/>
      <c r="J261" s="48"/>
    </row>
    <row r="262" spans="2:10" ht="12.75">
      <c r="B262" s="35" t="s">
        <v>75</v>
      </c>
      <c r="D262" s="56">
        <f>+D257/D260*100</f>
        <v>2.8165584415584415</v>
      </c>
      <c r="E262" s="48"/>
      <c r="F262" s="56">
        <f>+F257/F260*100</f>
        <v>3.6915204678362574</v>
      </c>
      <c r="G262" s="48"/>
      <c r="H262" s="57">
        <f>+H257/H260*100</f>
        <v>13.053977272727273</v>
      </c>
      <c r="J262" s="57">
        <f>+J257/J260*100</f>
        <v>15.059022093886307</v>
      </c>
    </row>
    <row r="264" ht="12.75">
      <c r="A264" s="96"/>
    </row>
    <row r="265" ht="12.75">
      <c r="A265" s="96"/>
    </row>
    <row r="266" ht="12.75">
      <c r="A266" s="96"/>
    </row>
    <row r="267" ht="12.75">
      <c r="A267" s="35" t="s">
        <v>113</v>
      </c>
    </row>
    <row r="269" ht="12.75">
      <c r="A269" s="35" t="s">
        <v>114</v>
      </c>
    </row>
    <row r="270" ht="12.75">
      <c r="A270" s="35" t="s">
        <v>115</v>
      </c>
    </row>
    <row r="271" ht="12.75">
      <c r="A271" s="35" t="s">
        <v>305</v>
      </c>
    </row>
  </sheetData>
  <mergeCells count="14">
    <mergeCell ref="D152:F152"/>
    <mergeCell ref="H152:J152"/>
    <mergeCell ref="D153:F153"/>
    <mergeCell ref="H153:J153"/>
    <mergeCell ref="D254:F254"/>
    <mergeCell ref="H254:J254"/>
    <mergeCell ref="H237:J237"/>
    <mergeCell ref="D253:F253"/>
    <mergeCell ref="H253:J253"/>
    <mergeCell ref="H236:J236"/>
    <mergeCell ref="H167:J167"/>
    <mergeCell ref="H166:J166"/>
    <mergeCell ref="D167:F167"/>
    <mergeCell ref="D166:F166"/>
  </mergeCells>
  <printOptions/>
  <pageMargins left="0.6" right="0" top="0.75" bottom="0" header="0.5" footer="0.5"/>
  <pageSetup horizontalDpi="360" verticalDpi="360" orientation="portrait" paperSize="9" scale="91" r:id="rId1"/>
  <rowBreaks count="4" manualBreakCount="4">
    <brk id="65" max="10" man="1"/>
    <brk id="136" max="10" man="1"/>
    <brk id="201" max="10" man="1"/>
    <brk id="2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YEW LEAN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YEW LEAN FOUNDRY &amp; CO. SDN BHD</dc:creator>
  <cp:keywords/>
  <dc:description/>
  <cp:lastModifiedBy>Total Corporate</cp:lastModifiedBy>
  <cp:lastPrinted>2006-05-29T08:27:04Z</cp:lastPrinted>
  <dcterms:created xsi:type="dcterms:W3CDTF">2002-11-16T00:45:14Z</dcterms:created>
  <dcterms:modified xsi:type="dcterms:W3CDTF">2006-05-29T08:28:13Z</dcterms:modified>
  <cp:category/>
  <cp:version/>
  <cp:contentType/>
  <cp:contentStatus/>
</cp:coreProperties>
</file>